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8" windowWidth="19032" windowHeight="12276"/>
  </bookViews>
  <sheets>
    <sheet name="Calculations" sheetId="1" r:id="rId1"/>
  </sheets>
  <calcPr calcId="145621"/>
</workbook>
</file>

<file path=xl/calcChain.xml><?xml version="1.0" encoding="utf-8"?>
<calcChain xmlns="http://schemas.openxmlformats.org/spreadsheetml/2006/main">
  <c r="D2" i="1" l="1"/>
  <c r="D3" i="1" s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4" i="1" l="1"/>
  <c r="F3" i="1"/>
  <c r="G3" i="1" s="1"/>
  <c r="F2" i="1"/>
  <c r="G2" i="1" s="1"/>
  <c r="K3" i="1" l="1"/>
  <c r="I3" i="1"/>
  <c r="Q3" i="1"/>
  <c r="R3" i="1" s="1"/>
  <c r="J3" i="1"/>
  <c r="K2" i="1"/>
  <c r="J2" i="1"/>
  <c r="Q2" i="1"/>
  <c r="R2" i="1" s="1"/>
  <c r="I2" i="1"/>
  <c r="F4" i="1"/>
  <c r="G4" i="1" s="1"/>
  <c r="D5" i="1"/>
  <c r="L3" i="1" l="1"/>
  <c r="N3" i="1" s="1"/>
  <c r="O3" i="1" s="1"/>
  <c r="U2" i="1"/>
  <c r="V2" i="1" s="1"/>
  <c r="U3" i="1"/>
  <c r="V3" i="1" s="1"/>
  <c r="F5" i="1"/>
  <c r="G5" i="1" s="1"/>
  <c r="D6" i="1"/>
  <c r="L2" i="1"/>
  <c r="M2" i="1" s="1"/>
  <c r="P2" i="1" s="1"/>
  <c r="M3" i="1"/>
  <c r="P3" i="1" s="1"/>
  <c r="S3" i="1" s="1"/>
  <c r="K4" i="1"/>
  <c r="I4" i="1"/>
  <c r="J4" i="1"/>
  <c r="Q4" i="1"/>
  <c r="R4" i="1" s="1"/>
  <c r="N2" i="1" l="1"/>
  <c r="O2" i="1" s="1"/>
  <c r="S2" i="1"/>
  <c r="T2" i="1"/>
  <c r="U4" i="1"/>
  <c r="V4" i="1" s="1"/>
  <c r="K5" i="1"/>
  <c r="I5" i="1"/>
  <c r="J5" i="1"/>
  <c r="Q5" i="1"/>
  <c r="R5" i="1" s="1"/>
  <c r="X2" i="1"/>
  <c r="AB2" i="1"/>
  <c r="AC2" i="1" s="1"/>
  <c r="L4" i="1"/>
  <c r="N4" i="1" s="1"/>
  <c r="O4" i="1" s="1"/>
  <c r="X3" i="1"/>
  <c r="AB3" i="1"/>
  <c r="AC3" i="1" s="1"/>
  <c r="T3" i="1"/>
  <c r="F6" i="1"/>
  <c r="G6" i="1" s="1"/>
  <c r="D7" i="1"/>
  <c r="M4" i="1" l="1"/>
  <c r="P4" i="1" s="1"/>
  <c r="S4" i="1" s="1"/>
  <c r="AD3" i="1"/>
  <c r="AE3" i="1" s="1"/>
  <c r="W3" i="1"/>
  <c r="AA3" i="1" s="1"/>
  <c r="U5" i="1"/>
  <c r="V5" i="1" s="1"/>
  <c r="T4" i="1"/>
  <c r="F7" i="1"/>
  <c r="G7" i="1" s="1"/>
  <c r="D8" i="1"/>
  <c r="L5" i="1"/>
  <c r="N5" i="1" s="1"/>
  <c r="O5" i="1" s="1"/>
  <c r="AB4" i="1"/>
  <c r="AC4" i="1" s="1"/>
  <c r="X4" i="1"/>
  <c r="K6" i="1"/>
  <c r="J6" i="1"/>
  <c r="Q6" i="1"/>
  <c r="R6" i="1" s="1"/>
  <c r="I6" i="1"/>
  <c r="W2" i="1"/>
  <c r="AA2" i="1" s="1"/>
  <c r="AD2" i="1"/>
  <c r="AE2" i="1" s="1"/>
  <c r="Y3" i="1" l="1"/>
  <c r="Y2" i="1"/>
  <c r="Z2" i="1"/>
  <c r="M5" i="1"/>
  <c r="P5" i="1" s="1"/>
  <c r="S5" i="1" s="1"/>
  <c r="AH3" i="1"/>
  <c r="Z3" i="1"/>
  <c r="AF2" i="1"/>
  <c r="AG2" i="1" s="1"/>
  <c r="X5" i="1"/>
  <c r="AB5" i="1"/>
  <c r="AC5" i="1" s="1"/>
  <c r="D9" i="1"/>
  <c r="F8" i="1"/>
  <c r="G8" i="1" s="1"/>
  <c r="T5" i="1"/>
  <c r="U6" i="1"/>
  <c r="V6" i="1" s="1"/>
  <c r="J7" i="1"/>
  <c r="Q7" i="1"/>
  <c r="R7" i="1" s="1"/>
  <c r="K7" i="1"/>
  <c r="I7" i="1"/>
  <c r="AH2" i="1"/>
  <c r="L6" i="1"/>
  <c r="N6" i="1" s="1"/>
  <c r="O6" i="1" s="1"/>
  <c r="AD4" i="1"/>
  <c r="AE4" i="1" s="1"/>
  <c r="W4" i="1"/>
  <c r="AA4" i="1" s="1"/>
  <c r="AF3" i="1"/>
  <c r="AG3" i="1" s="1"/>
  <c r="U7" i="1" l="1"/>
  <c r="V7" i="1" s="1"/>
  <c r="X6" i="1"/>
  <c r="AB6" i="1"/>
  <c r="AC6" i="1" s="1"/>
  <c r="Z4" i="1"/>
  <c r="L7" i="1"/>
  <c r="N7" i="1" s="1"/>
  <c r="O7" i="1" s="1"/>
  <c r="W5" i="1"/>
  <c r="AA5" i="1" s="1"/>
  <c r="AD5" i="1"/>
  <c r="AE5" i="1" s="1"/>
  <c r="Y4" i="1"/>
  <c r="AF4" i="1"/>
  <c r="AG4" i="1" s="1"/>
  <c r="AH4" i="1"/>
  <c r="J8" i="1"/>
  <c r="I8" i="1"/>
  <c r="K8" i="1"/>
  <c r="Q8" i="1"/>
  <c r="R8" i="1" s="1"/>
  <c r="M6" i="1"/>
  <c r="P6" i="1" s="1"/>
  <c r="F9" i="1"/>
  <c r="G9" i="1" s="1"/>
  <c r="D10" i="1"/>
  <c r="M7" i="1" l="1"/>
  <c r="P7" i="1" s="1"/>
  <c r="S7" i="1" s="1"/>
  <c r="AH5" i="1"/>
  <c r="D11" i="1"/>
  <c r="F10" i="1"/>
  <c r="G10" i="1" s="1"/>
  <c r="U8" i="1"/>
  <c r="V8" i="1" s="1"/>
  <c r="AF5" i="1"/>
  <c r="AG5" i="1" s="1"/>
  <c r="Z5" i="1"/>
  <c r="Q9" i="1"/>
  <c r="R9" i="1" s="1"/>
  <c r="K9" i="1"/>
  <c r="I9" i="1"/>
  <c r="J9" i="1"/>
  <c r="Y5" i="1"/>
  <c r="AB7" i="1"/>
  <c r="AC7" i="1" s="1"/>
  <c r="X7" i="1"/>
  <c r="S6" i="1"/>
  <c r="T6" i="1"/>
  <c r="L8" i="1"/>
  <c r="M8" i="1" s="1"/>
  <c r="P8" i="1" s="1"/>
  <c r="T7" i="1"/>
  <c r="N8" i="1" l="1"/>
  <c r="O8" i="1" s="1"/>
  <c r="S8" i="1"/>
  <c r="T8" i="1"/>
  <c r="W7" i="1"/>
  <c r="AA7" i="1" s="1"/>
  <c r="AD7" i="1"/>
  <c r="AE7" i="1" s="1"/>
  <c r="U9" i="1"/>
  <c r="V9" i="1" s="1"/>
  <c r="X8" i="1"/>
  <c r="AB8" i="1"/>
  <c r="AC8" i="1" s="1"/>
  <c r="L9" i="1"/>
  <c r="N9" i="1" s="1"/>
  <c r="O9" i="1" s="1"/>
  <c r="K10" i="1"/>
  <c r="Q10" i="1"/>
  <c r="R10" i="1" s="1"/>
  <c r="J10" i="1"/>
  <c r="I10" i="1"/>
  <c r="W6" i="1"/>
  <c r="AD6" i="1"/>
  <c r="F11" i="1"/>
  <c r="G11" i="1" s="1"/>
  <c r="D12" i="1"/>
  <c r="M9" i="1" l="1"/>
  <c r="P9" i="1" s="1"/>
  <c r="S9" i="1" s="1"/>
  <c r="Z7" i="1"/>
  <c r="AH7" i="1"/>
  <c r="AE6" i="1"/>
  <c r="AH6" i="1"/>
  <c r="AF7" i="1"/>
  <c r="AG7" i="1" s="1"/>
  <c r="AA6" i="1"/>
  <c r="Z6" i="1"/>
  <c r="Y6" i="1"/>
  <c r="L10" i="1"/>
  <c r="M10" i="1" s="1"/>
  <c r="P10" i="1" s="1"/>
  <c r="D13" i="1"/>
  <c r="F12" i="1"/>
  <c r="G12" i="1" s="1"/>
  <c r="Q11" i="1"/>
  <c r="R11" i="1" s="1"/>
  <c r="K11" i="1"/>
  <c r="J11" i="1"/>
  <c r="I11" i="1"/>
  <c r="Y7" i="1"/>
  <c r="U10" i="1"/>
  <c r="V10" i="1" s="1"/>
  <c r="T9" i="1"/>
  <c r="AD8" i="1"/>
  <c r="AE8" i="1" s="1"/>
  <c r="W8" i="1"/>
  <c r="AA8" i="1" s="1"/>
  <c r="AB9" i="1"/>
  <c r="AC9" i="1" s="1"/>
  <c r="X9" i="1"/>
  <c r="S10" i="1" l="1"/>
  <c r="T10" i="1"/>
  <c r="AF8" i="1"/>
  <c r="AG8" i="1" s="1"/>
  <c r="U11" i="1"/>
  <c r="V11" i="1" s="1"/>
  <c r="Y8" i="1"/>
  <c r="AH8" i="1"/>
  <c r="X10" i="1"/>
  <c r="AB10" i="1"/>
  <c r="AC10" i="1" s="1"/>
  <c r="W9" i="1"/>
  <c r="AA9" i="1" s="1"/>
  <c r="AD9" i="1"/>
  <c r="AE9" i="1" s="1"/>
  <c r="Q12" i="1"/>
  <c r="R12" i="1" s="1"/>
  <c r="I12" i="1"/>
  <c r="J12" i="1"/>
  <c r="K12" i="1"/>
  <c r="N10" i="1"/>
  <c r="O10" i="1" s="1"/>
  <c r="L11" i="1"/>
  <c r="N11" i="1" s="1"/>
  <c r="O11" i="1" s="1"/>
  <c r="D14" i="1"/>
  <c r="F13" i="1"/>
  <c r="G13" i="1" s="1"/>
  <c r="Z8" i="1"/>
  <c r="AF6" i="1"/>
  <c r="AG6" i="1" s="1"/>
  <c r="D15" i="1" l="1"/>
  <c r="F14" i="1"/>
  <c r="G14" i="1" s="1"/>
  <c r="M11" i="1"/>
  <c r="P11" i="1" s="1"/>
  <c r="Y9" i="1"/>
  <c r="L12" i="1"/>
  <c r="N12" i="1" s="1"/>
  <c r="O12" i="1" s="1"/>
  <c r="AF9" i="1"/>
  <c r="AG9" i="1" s="1"/>
  <c r="Z9" i="1"/>
  <c r="W10" i="1"/>
  <c r="AA10" i="1" s="1"/>
  <c r="AD10" i="1"/>
  <c r="AE10" i="1" s="1"/>
  <c r="Q13" i="1"/>
  <c r="R13" i="1" s="1"/>
  <c r="K13" i="1"/>
  <c r="J13" i="1"/>
  <c r="I13" i="1"/>
  <c r="U12" i="1"/>
  <c r="V12" i="1" s="1"/>
  <c r="AH9" i="1"/>
  <c r="AB11" i="1"/>
  <c r="AC11" i="1" s="1"/>
  <c r="X11" i="1"/>
  <c r="Y10" i="1" l="1"/>
  <c r="Z10" i="1"/>
  <c r="AH10" i="1"/>
  <c r="S11" i="1"/>
  <c r="T11" i="1"/>
  <c r="X12" i="1"/>
  <c r="AB12" i="1"/>
  <c r="AC12" i="1" s="1"/>
  <c r="U13" i="1"/>
  <c r="V13" i="1" s="1"/>
  <c r="M12" i="1"/>
  <c r="P12" i="1" s="1"/>
  <c r="AF10" i="1"/>
  <c r="AG10" i="1" s="1"/>
  <c r="K14" i="1"/>
  <c r="I14" i="1"/>
  <c r="J14" i="1"/>
  <c r="Q14" i="1"/>
  <c r="R14" i="1" s="1"/>
  <c r="L13" i="1"/>
  <c r="M13" i="1" s="1"/>
  <c r="P13" i="1" s="1"/>
  <c r="N13" i="1"/>
  <c r="O13" i="1" s="1"/>
  <c r="F15" i="1"/>
  <c r="G15" i="1" s="1"/>
  <c r="D16" i="1"/>
  <c r="S13" i="1" l="1"/>
  <c r="T13" i="1"/>
  <c r="U14" i="1"/>
  <c r="V14" i="1" s="1"/>
  <c r="L14" i="1"/>
  <c r="N14" i="1" s="1"/>
  <c r="O14" i="1" s="1"/>
  <c r="F16" i="1"/>
  <c r="G16" i="1" s="1"/>
  <c r="D17" i="1"/>
  <c r="K15" i="1"/>
  <c r="J15" i="1"/>
  <c r="I15" i="1"/>
  <c r="Q15" i="1"/>
  <c r="R15" i="1" s="1"/>
  <c r="S12" i="1"/>
  <c r="T12" i="1"/>
  <c r="X13" i="1"/>
  <c r="AB13" i="1"/>
  <c r="AC13" i="1" s="1"/>
  <c r="W11" i="1"/>
  <c r="AD11" i="1"/>
  <c r="F17" i="1" l="1"/>
  <c r="G17" i="1" s="1"/>
  <c r="D18" i="1"/>
  <c r="X14" i="1"/>
  <c r="AB14" i="1"/>
  <c r="AC14" i="1" s="1"/>
  <c r="AE11" i="1"/>
  <c r="AH11" i="1"/>
  <c r="K16" i="1"/>
  <c r="J16" i="1"/>
  <c r="I16" i="1"/>
  <c r="Q16" i="1"/>
  <c r="R16" i="1" s="1"/>
  <c r="AA11" i="1"/>
  <c r="Y11" i="1"/>
  <c r="Z11" i="1"/>
  <c r="U15" i="1"/>
  <c r="V15" i="1" s="1"/>
  <c r="W13" i="1"/>
  <c r="AA13" i="1" s="1"/>
  <c r="AD13" i="1"/>
  <c r="AE13" i="1" s="1"/>
  <c r="L15" i="1"/>
  <c r="N15" i="1" s="1"/>
  <c r="O15" i="1" s="1"/>
  <c r="W12" i="1"/>
  <c r="AD12" i="1"/>
  <c r="M14" i="1"/>
  <c r="P14" i="1" s="1"/>
  <c r="AH13" i="1" l="1"/>
  <c r="Z13" i="1"/>
  <c r="AA12" i="1"/>
  <c r="Y12" i="1"/>
  <c r="Z12" i="1"/>
  <c r="AB15" i="1"/>
  <c r="AC15" i="1" s="1"/>
  <c r="X15" i="1"/>
  <c r="U16" i="1"/>
  <c r="V16" i="1" s="1"/>
  <c r="AE12" i="1"/>
  <c r="AH12" i="1"/>
  <c r="S14" i="1"/>
  <c r="T14" i="1"/>
  <c r="Y13" i="1"/>
  <c r="M15" i="1"/>
  <c r="P15" i="1" s="1"/>
  <c r="AF13" i="1"/>
  <c r="AG13" i="1" s="1"/>
  <c r="F18" i="1"/>
  <c r="G18" i="1" s="1"/>
  <c r="D19" i="1"/>
  <c r="L16" i="1"/>
  <c r="N16" i="1" s="1"/>
  <c r="O16" i="1" s="1"/>
  <c r="AF11" i="1"/>
  <c r="AG11" i="1" s="1"/>
  <c r="J17" i="1"/>
  <c r="I17" i="1"/>
  <c r="Q17" i="1"/>
  <c r="R17" i="1" s="1"/>
  <c r="K17" i="1"/>
  <c r="M16" i="1" l="1"/>
  <c r="P16" i="1" s="1"/>
  <c r="S16" i="1" s="1"/>
  <c r="X16" i="1"/>
  <c r="AB16" i="1"/>
  <c r="AC16" i="1" s="1"/>
  <c r="AD14" i="1"/>
  <c r="W14" i="1"/>
  <c r="AF12" i="1"/>
  <c r="AG12" i="1" s="1"/>
  <c r="L17" i="1"/>
  <c r="M17" i="1" s="1"/>
  <c r="P17" i="1" s="1"/>
  <c r="D20" i="1"/>
  <c r="F19" i="1"/>
  <c r="G19" i="1" s="1"/>
  <c r="U17" i="1"/>
  <c r="V17" i="1" s="1"/>
  <c r="J18" i="1"/>
  <c r="Q18" i="1"/>
  <c r="R18" i="1" s="1"/>
  <c r="K18" i="1"/>
  <c r="I18" i="1"/>
  <c r="S15" i="1"/>
  <c r="T15" i="1"/>
  <c r="T16" i="1"/>
  <c r="S17" i="1" l="1"/>
  <c r="T17" i="1"/>
  <c r="L18" i="1"/>
  <c r="N18" i="1" s="1"/>
  <c r="O18" i="1" s="1"/>
  <c r="D21" i="1"/>
  <c r="F20" i="1"/>
  <c r="G20" i="1" s="1"/>
  <c r="AE14" i="1"/>
  <c r="AH14" i="1"/>
  <c r="AD16" i="1"/>
  <c r="AE16" i="1" s="1"/>
  <c r="W16" i="1"/>
  <c r="AA16" i="1" s="1"/>
  <c r="AB17" i="1"/>
  <c r="AC17" i="1" s="1"/>
  <c r="X17" i="1"/>
  <c r="N17" i="1"/>
  <c r="O17" i="1" s="1"/>
  <c r="W15" i="1"/>
  <c r="AD15" i="1"/>
  <c r="U18" i="1"/>
  <c r="V18" i="1" s="1"/>
  <c r="I19" i="1"/>
  <c r="J19" i="1"/>
  <c r="K19" i="1"/>
  <c r="Q19" i="1"/>
  <c r="R19" i="1" s="1"/>
  <c r="AA14" i="1"/>
  <c r="Z14" i="1"/>
  <c r="Y14" i="1"/>
  <c r="Z16" i="1"/>
  <c r="Y16" i="1"/>
  <c r="AH16" i="1" l="1"/>
  <c r="U19" i="1"/>
  <c r="V19" i="1" s="1"/>
  <c r="X18" i="1"/>
  <c r="AB18" i="1"/>
  <c r="AC18" i="1" s="1"/>
  <c r="M18" i="1"/>
  <c r="P18" i="1" s="1"/>
  <c r="AF14" i="1"/>
  <c r="AG14" i="1" s="1"/>
  <c r="L19" i="1"/>
  <c r="M19" i="1" s="1"/>
  <c r="P19" i="1" s="1"/>
  <c r="S19" i="1" s="1"/>
  <c r="AE15" i="1"/>
  <c r="AH15" i="1"/>
  <c r="K20" i="1"/>
  <c r="I20" i="1"/>
  <c r="J20" i="1"/>
  <c r="Q20" i="1"/>
  <c r="R20" i="1" s="1"/>
  <c r="W17" i="1"/>
  <c r="AA17" i="1" s="1"/>
  <c r="AD17" i="1"/>
  <c r="AE17" i="1" s="1"/>
  <c r="AA15" i="1"/>
  <c r="Z15" i="1"/>
  <c r="Y15" i="1"/>
  <c r="AF16" i="1"/>
  <c r="AG16" i="1" s="1"/>
  <c r="D22" i="1"/>
  <c r="F21" i="1"/>
  <c r="G21" i="1" s="1"/>
  <c r="N19" i="1" l="1"/>
  <c r="O19" i="1" s="1"/>
  <c r="AF17" i="1"/>
  <c r="AG17" i="1" s="1"/>
  <c r="AF15" i="1"/>
  <c r="AG15" i="1" s="1"/>
  <c r="D23" i="1"/>
  <c r="F22" i="1"/>
  <c r="G22" i="1" s="1"/>
  <c r="U20" i="1"/>
  <c r="V20" i="1" s="1"/>
  <c r="Z17" i="1"/>
  <c r="S18" i="1"/>
  <c r="T18" i="1"/>
  <c r="T19" i="1"/>
  <c r="K21" i="1"/>
  <c r="I21" i="1"/>
  <c r="J21" i="1"/>
  <c r="Q21" i="1"/>
  <c r="R21" i="1" s="1"/>
  <c r="AH17" i="1"/>
  <c r="L20" i="1"/>
  <c r="M20" i="1" s="1"/>
  <c r="P20" i="1" s="1"/>
  <c r="Y17" i="1"/>
  <c r="X19" i="1"/>
  <c r="AB19" i="1"/>
  <c r="AC19" i="1" s="1"/>
  <c r="N20" i="1" l="1"/>
  <c r="O20" i="1" s="1"/>
  <c r="S20" i="1"/>
  <c r="T20" i="1"/>
  <c r="U21" i="1"/>
  <c r="V21" i="1" s="1"/>
  <c r="AD19" i="1"/>
  <c r="AE19" i="1" s="1"/>
  <c r="W19" i="1"/>
  <c r="AA19" i="1" s="1"/>
  <c r="AB20" i="1"/>
  <c r="AC20" i="1" s="1"/>
  <c r="X20" i="1"/>
  <c r="L21" i="1"/>
  <c r="N21" i="1" s="1"/>
  <c r="O21" i="1" s="1"/>
  <c r="W18" i="1"/>
  <c r="AD18" i="1"/>
  <c r="AH19" i="1"/>
  <c r="Y19" i="1"/>
  <c r="J22" i="1"/>
  <c r="I22" i="1"/>
  <c r="Q22" i="1"/>
  <c r="R22" i="1" s="1"/>
  <c r="K22" i="1"/>
  <c r="D24" i="1"/>
  <c r="F23" i="1"/>
  <c r="G23" i="1" s="1"/>
  <c r="M21" i="1" l="1"/>
  <c r="P21" i="1" s="1"/>
  <c r="S21" i="1" s="1"/>
  <c r="Z19" i="1"/>
  <c r="L22" i="1"/>
  <c r="N22" i="1" s="1"/>
  <c r="O22" i="1" s="1"/>
  <c r="AE18" i="1"/>
  <c r="AH18" i="1"/>
  <c r="AB21" i="1"/>
  <c r="AC21" i="1" s="1"/>
  <c r="X21" i="1"/>
  <c r="F24" i="1"/>
  <c r="G24" i="1" s="1"/>
  <c r="D25" i="1"/>
  <c r="U22" i="1"/>
  <c r="V22" i="1" s="1"/>
  <c r="W20" i="1"/>
  <c r="AA20" i="1" s="1"/>
  <c r="AD20" i="1"/>
  <c r="AE20" i="1" s="1"/>
  <c r="J23" i="1"/>
  <c r="Q23" i="1"/>
  <c r="R23" i="1" s="1"/>
  <c r="K23" i="1"/>
  <c r="I23" i="1"/>
  <c r="AA18" i="1"/>
  <c r="Y18" i="1"/>
  <c r="Z18" i="1"/>
  <c r="T21" i="1"/>
  <c r="M22" i="1"/>
  <c r="P22" i="1" s="1"/>
  <c r="S22" i="1" s="1"/>
  <c r="AF19" i="1"/>
  <c r="AG19" i="1" s="1"/>
  <c r="L23" i="1" l="1"/>
  <c r="N23" i="1" s="1"/>
  <c r="O23" i="1" s="1"/>
  <c r="W21" i="1"/>
  <c r="AA21" i="1" s="1"/>
  <c r="AD21" i="1"/>
  <c r="AE21" i="1" s="1"/>
  <c r="AF20" i="1"/>
  <c r="AG20" i="1" s="1"/>
  <c r="D26" i="1"/>
  <c r="F25" i="1"/>
  <c r="G25" i="1" s="1"/>
  <c r="AF18" i="1"/>
  <c r="AG18" i="1" s="1"/>
  <c r="I24" i="1"/>
  <c r="K24" i="1"/>
  <c r="J24" i="1"/>
  <c r="Q24" i="1"/>
  <c r="R24" i="1" s="1"/>
  <c r="Z20" i="1"/>
  <c r="U23" i="1"/>
  <c r="V23" i="1" s="1"/>
  <c r="T22" i="1"/>
  <c r="AH20" i="1"/>
  <c r="Y20" i="1"/>
  <c r="X22" i="1"/>
  <c r="AB22" i="1"/>
  <c r="AC22" i="1" s="1"/>
  <c r="Y21" i="1"/>
  <c r="Z21" i="1" l="1"/>
  <c r="AH21" i="1"/>
  <c r="X23" i="1"/>
  <c r="AB23" i="1"/>
  <c r="AC23" i="1" s="1"/>
  <c r="L24" i="1"/>
  <c r="N24" i="1" s="1"/>
  <c r="O24" i="1" s="1"/>
  <c r="D27" i="1"/>
  <c r="F26" i="1"/>
  <c r="G26" i="1" s="1"/>
  <c r="AF21" i="1"/>
  <c r="AG21" i="1" s="1"/>
  <c r="W22" i="1"/>
  <c r="AA22" i="1" s="1"/>
  <c r="AD22" i="1"/>
  <c r="AE22" i="1" s="1"/>
  <c r="U24" i="1"/>
  <c r="V24" i="1" s="1"/>
  <c r="K25" i="1"/>
  <c r="I25" i="1"/>
  <c r="Q25" i="1"/>
  <c r="R25" i="1" s="1"/>
  <c r="J25" i="1"/>
  <c r="M23" i="1"/>
  <c r="P23" i="1" s="1"/>
  <c r="U25" i="1" l="1"/>
  <c r="V25" i="1" s="1"/>
  <c r="M24" i="1"/>
  <c r="P24" i="1" s="1"/>
  <c r="F27" i="1"/>
  <c r="G27" i="1" s="1"/>
  <c r="D28" i="1"/>
  <c r="Z22" i="1"/>
  <c r="AF22" i="1"/>
  <c r="AG22" i="1" s="1"/>
  <c r="S23" i="1"/>
  <c r="T23" i="1"/>
  <c r="L25" i="1"/>
  <c r="N25" i="1" s="1"/>
  <c r="O25" i="1" s="1"/>
  <c r="X24" i="1"/>
  <c r="AB24" i="1"/>
  <c r="AC24" i="1" s="1"/>
  <c r="AH22" i="1"/>
  <c r="K26" i="1"/>
  <c r="J26" i="1"/>
  <c r="Q26" i="1"/>
  <c r="R26" i="1" s="1"/>
  <c r="I26" i="1"/>
  <c r="Y22" i="1"/>
  <c r="U26" i="1" l="1"/>
  <c r="V26" i="1" s="1"/>
  <c r="L26" i="1"/>
  <c r="M26" i="1" s="1"/>
  <c r="P26" i="1" s="1"/>
  <c r="AD23" i="1"/>
  <c r="W23" i="1"/>
  <c r="M25" i="1"/>
  <c r="P25" i="1" s="1"/>
  <c r="S24" i="1"/>
  <c r="T24" i="1"/>
  <c r="D29" i="1"/>
  <c r="F28" i="1"/>
  <c r="G28" i="1" s="1"/>
  <c r="AB25" i="1"/>
  <c r="AC25" i="1" s="1"/>
  <c r="X25" i="1"/>
  <c r="K27" i="1"/>
  <c r="I27" i="1"/>
  <c r="Q27" i="1"/>
  <c r="R27" i="1" s="1"/>
  <c r="J27" i="1"/>
  <c r="S26" i="1" l="1"/>
  <c r="T26" i="1"/>
  <c r="W24" i="1"/>
  <c r="AD24" i="1"/>
  <c r="AE23" i="1"/>
  <c r="AH23" i="1"/>
  <c r="J28" i="1"/>
  <c r="I28" i="1"/>
  <c r="K28" i="1"/>
  <c r="Q28" i="1"/>
  <c r="R28" i="1" s="1"/>
  <c r="S25" i="1"/>
  <c r="T25" i="1"/>
  <c r="X26" i="1"/>
  <c r="AB26" i="1"/>
  <c r="AC26" i="1" s="1"/>
  <c r="L27" i="1"/>
  <c r="N27" i="1" s="1"/>
  <c r="O27" i="1" s="1"/>
  <c r="F29" i="1"/>
  <c r="G29" i="1" s="1"/>
  <c r="D30" i="1"/>
  <c r="U27" i="1"/>
  <c r="V27" i="1" s="1"/>
  <c r="AA23" i="1"/>
  <c r="Z23" i="1"/>
  <c r="Y23" i="1"/>
  <c r="N26" i="1"/>
  <c r="O26" i="1" s="1"/>
  <c r="D31" i="1" l="1"/>
  <c r="F30" i="1"/>
  <c r="G30" i="1" s="1"/>
  <c r="Q29" i="1"/>
  <c r="R29" i="1" s="1"/>
  <c r="I29" i="1"/>
  <c r="K29" i="1"/>
  <c r="J29" i="1"/>
  <c r="M27" i="1"/>
  <c r="P27" i="1" s="1"/>
  <c r="AA24" i="1"/>
  <c r="Z24" i="1"/>
  <c r="Y24" i="1"/>
  <c r="W25" i="1"/>
  <c r="AD25" i="1"/>
  <c r="AB27" i="1"/>
  <c r="AC27" i="1" s="1"/>
  <c r="X27" i="1"/>
  <c r="L28" i="1"/>
  <c r="M28" i="1" s="1"/>
  <c r="P28" i="1" s="1"/>
  <c r="AF23" i="1"/>
  <c r="AG23" i="1" s="1"/>
  <c r="W26" i="1"/>
  <c r="AA26" i="1" s="1"/>
  <c r="AD26" i="1"/>
  <c r="AE26" i="1" s="1"/>
  <c r="U28" i="1"/>
  <c r="V28" i="1" s="1"/>
  <c r="AE24" i="1"/>
  <c r="AH24" i="1"/>
  <c r="N28" i="1" l="1"/>
  <c r="O28" i="1" s="1"/>
  <c r="S28" i="1"/>
  <c r="T28" i="1"/>
  <c r="AF24" i="1"/>
  <c r="AG24" i="1" s="1"/>
  <c r="AF26" i="1"/>
  <c r="AG26" i="1" s="1"/>
  <c r="Z26" i="1"/>
  <c r="AE25" i="1"/>
  <c r="AH25" i="1"/>
  <c r="Y26" i="1"/>
  <c r="U29" i="1"/>
  <c r="V29" i="1" s="1"/>
  <c r="X28" i="1"/>
  <c r="AB28" i="1"/>
  <c r="AC28" i="1" s="1"/>
  <c r="AA25" i="1"/>
  <c r="Z25" i="1"/>
  <c r="Y25" i="1"/>
  <c r="S27" i="1"/>
  <c r="T27" i="1"/>
  <c r="L29" i="1"/>
  <c r="M29" i="1" s="1"/>
  <c r="P29" i="1" s="1"/>
  <c r="I30" i="1"/>
  <c r="K30" i="1"/>
  <c r="J30" i="1"/>
  <c r="Q30" i="1"/>
  <c r="R30" i="1" s="1"/>
  <c r="AH26" i="1"/>
  <c r="F31" i="1"/>
  <c r="G31" i="1" s="1"/>
  <c r="D32" i="1"/>
  <c r="S29" i="1" l="1"/>
  <c r="T29" i="1"/>
  <c r="Q31" i="1"/>
  <c r="R31" i="1" s="1"/>
  <c r="J31" i="1"/>
  <c r="I31" i="1"/>
  <c r="K31" i="1"/>
  <c r="U30" i="1"/>
  <c r="V30" i="1" s="1"/>
  <c r="N29" i="1"/>
  <c r="O29" i="1" s="1"/>
  <c r="X29" i="1"/>
  <c r="AB29" i="1"/>
  <c r="AC29" i="1" s="1"/>
  <c r="L30" i="1"/>
  <c r="N30" i="1" s="1"/>
  <c r="O30" i="1" s="1"/>
  <c r="AD27" i="1"/>
  <c r="W27" i="1"/>
  <c r="AD28" i="1"/>
  <c r="AE28" i="1" s="1"/>
  <c r="W28" i="1"/>
  <c r="AA28" i="1" s="1"/>
  <c r="F32" i="1"/>
  <c r="G32" i="1" s="1"/>
  <c r="D33" i="1"/>
  <c r="AF25" i="1"/>
  <c r="AG25" i="1" s="1"/>
  <c r="M30" i="1" l="1"/>
  <c r="P30" i="1" s="1"/>
  <c r="S30" i="1" s="1"/>
  <c r="AE27" i="1"/>
  <c r="AH27" i="1"/>
  <c r="X30" i="1"/>
  <c r="AB30" i="1"/>
  <c r="AC30" i="1" s="1"/>
  <c r="L31" i="1"/>
  <c r="N31" i="1" s="1"/>
  <c r="O31" i="1" s="1"/>
  <c r="AF28" i="1"/>
  <c r="AG28" i="1" s="1"/>
  <c r="D34" i="1"/>
  <c r="F33" i="1"/>
  <c r="G33" i="1" s="1"/>
  <c r="Y28" i="1"/>
  <c r="T30" i="1"/>
  <c r="U31" i="1"/>
  <c r="V31" i="1" s="1"/>
  <c r="Q32" i="1"/>
  <c r="R32" i="1" s="1"/>
  <c r="K32" i="1"/>
  <c r="J32" i="1"/>
  <c r="I32" i="1"/>
  <c r="Z28" i="1"/>
  <c r="AH28" i="1"/>
  <c r="W29" i="1"/>
  <c r="AA29" i="1" s="1"/>
  <c r="AD29" i="1"/>
  <c r="AE29" i="1" s="1"/>
  <c r="AA27" i="1"/>
  <c r="Y27" i="1"/>
  <c r="Z27" i="1"/>
  <c r="M31" i="1"/>
  <c r="P31" i="1" s="1"/>
  <c r="S31" i="1" s="1"/>
  <c r="Z29" i="1" l="1"/>
  <c r="U32" i="1"/>
  <c r="V32" i="1" s="1"/>
  <c r="AH29" i="1"/>
  <c r="X31" i="1"/>
  <c r="AB31" i="1"/>
  <c r="AC31" i="1" s="1"/>
  <c r="AF29" i="1"/>
  <c r="AG29" i="1" s="1"/>
  <c r="Y29" i="1"/>
  <c r="L32" i="1"/>
  <c r="M32" i="1" s="1"/>
  <c r="P32" i="1" s="1"/>
  <c r="T31" i="1"/>
  <c r="Q33" i="1"/>
  <c r="R33" i="1" s="1"/>
  <c r="J33" i="1"/>
  <c r="K33" i="1"/>
  <c r="I33" i="1"/>
  <c r="W30" i="1"/>
  <c r="AA30" i="1" s="1"/>
  <c r="AD30" i="1"/>
  <c r="AE30" i="1" s="1"/>
  <c r="F34" i="1"/>
  <c r="G34" i="1" s="1"/>
  <c r="D35" i="1"/>
  <c r="AF27" i="1"/>
  <c r="AG27" i="1" s="1"/>
  <c r="S32" i="1" l="1"/>
  <c r="T32" i="1"/>
  <c r="L33" i="1"/>
  <c r="N33" i="1" s="1"/>
  <c r="O33" i="1" s="1"/>
  <c r="F35" i="1"/>
  <c r="G35" i="1" s="1"/>
  <c r="D36" i="1"/>
  <c r="U33" i="1"/>
  <c r="V33" i="1" s="1"/>
  <c r="Z30" i="1"/>
  <c r="AH30" i="1"/>
  <c r="W31" i="1"/>
  <c r="AA31" i="1" s="1"/>
  <c r="AD31" i="1"/>
  <c r="AE31" i="1" s="1"/>
  <c r="J34" i="1"/>
  <c r="I34" i="1"/>
  <c r="Q34" i="1"/>
  <c r="R34" i="1" s="1"/>
  <c r="K34" i="1"/>
  <c r="AF30" i="1"/>
  <c r="AG30" i="1" s="1"/>
  <c r="N32" i="1"/>
  <c r="O32" i="1" s="1"/>
  <c r="Y31" i="1"/>
  <c r="Z31" i="1"/>
  <c r="Y30" i="1"/>
  <c r="AB32" i="1"/>
  <c r="AC32" i="1" s="1"/>
  <c r="X32" i="1"/>
  <c r="M33" i="1" l="1"/>
  <c r="P33" i="1" s="1"/>
  <c r="S33" i="1" s="1"/>
  <c r="AH31" i="1"/>
  <c r="L34" i="1"/>
  <c r="N34" i="1" s="1"/>
  <c r="O34" i="1" s="1"/>
  <c r="U34" i="1"/>
  <c r="V34" i="1" s="1"/>
  <c r="T33" i="1"/>
  <c r="X33" i="1"/>
  <c r="AB33" i="1"/>
  <c r="AC33" i="1" s="1"/>
  <c r="D37" i="1"/>
  <c r="F36" i="1"/>
  <c r="G36" i="1" s="1"/>
  <c r="AD32" i="1"/>
  <c r="AE32" i="1" s="1"/>
  <c r="W32" i="1"/>
  <c r="AA32" i="1" s="1"/>
  <c r="AF31" i="1"/>
  <c r="AG31" i="1" s="1"/>
  <c r="K35" i="1"/>
  <c r="J35" i="1"/>
  <c r="I35" i="1"/>
  <c r="Q35" i="1"/>
  <c r="R35" i="1" s="1"/>
  <c r="L35" i="1" l="1"/>
  <c r="M35" i="1" s="1"/>
  <c r="P35" i="1" s="1"/>
  <c r="Y32" i="1"/>
  <c r="I36" i="1"/>
  <c r="Q36" i="1"/>
  <c r="R36" i="1" s="1"/>
  <c r="K36" i="1"/>
  <c r="J36" i="1"/>
  <c r="AF32" i="1"/>
  <c r="AG32" i="1" s="1"/>
  <c r="Z32" i="1"/>
  <c r="D38" i="1"/>
  <c r="F37" i="1"/>
  <c r="G37" i="1" s="1"/>
  <c r="W33" i="1"/>
  <c r="AA33" i="1" s="1"/>
  <c r="AD33" i="1"/>
  <c r="AE33" i="1" s="1"/>
  <c r="U35" i="1"/>
  <c r="V35" i="1" s="1"/>
  <c r="AH32" i="1"/>
  <c r="M34" i="1"/>
  <c r="P34" i="1" s="1"/>
  <c r="AB34" i="1"/>
  <c r="AC34" i="1" s="1"/>
  <c r="X34" i="1"/>
  <c r="S35" i="1" l="1"/>
  <c r="T35" i="1"/>
  <c r="X35" i="1"/>
  <c r="AB35" i="1"/>
  <c r="AC35" i="1" s="1"/>
  <c r="D39" i="1"/>
  <c r="F38" i="1"/>
  <c r="G38" i="1" s="1"/>
  <c r="N35" i="1"/>
  <c r="O35" i="1" s="1"/>
  <c r="AF33" i="1"/>
  <c r="AG33" i="1" s="1"/>
  <c r="Y33" i="1"/>
  <c r="U36" i="1"/>
  <c r="V36" i="1" s="1"/>
  <c r="S34" i="1"/>
  <c r="T34" i="1"/>
  <c r="Z33" i="1"/>
  <c r="AH33" i="1"/>
  <c r="K37" i="1"/>
  <c r="J37" i="1"/>
  <c r="I37" i="1"/>
  <c r="Q37" i="1"/>
  <c r="R37" i="1" s="1"/>
  <c r="L36" i="1"/>
  <c r="M36" i="1" s="1"/>
  <c r="P36" i="1" s="1"/>
  <c r="S36" i="1" l="1"/>
  <c r="T36" i="1"/>
  <c r="X36" i="1"/>
  <c r="AB36" i="1"/>
  <c r="AC36" i="1" s="1"/>
  <c r="AD34" i="1"/>
  <c r="W34" i="1"/>
  <c r="L37" i="1"/>
  <c r="M37" i="1" s="1"/>
  <c r="P37" i="1" s="1"/>
  <c r="J38" i="1"/>
  <c r="K38" i="1"/>
  <c r="I38" i="1"/>
  <c r="Q38" i="1"/>
  <c r="R38" i="1" s="1"/>
  <c r="N36" i="1"/>
  <c r="O36" i="1" s="1"/>
  <c r="F39" i="1"/>
  <c r="G39" i="1" s="1"/>
  <c r="D40" i="1"/>
  <c r="W35" i="1"/>
  <c r="AA35" i="1" s="1"/>
  <c r="AD35" i="1"/>
  <c r="AE35" i="1" s="1"/>
  <c r="U37" i="1"/>
  <c r="V37" i="1" s="1"/>
  <c r="AH35" i="1" l="1"/>
  <c r="S37" i="1"/>
  <c r="T37" i="1"/>
  <c r="L38" i="1"/>
  <c r="N38" i="1" s="1"/>
  <c r="O38" i="1" s="1"/>
  <c r="Y35" i="1"/>
  <c r="X37" i="1"/>
  <c r="AB37" i="1"/>
  <c r="AC37" i="1" s="1"/>
  <c r="F40" i="1"/>
  <c r="G40" i="1" s="1"/>
  <c r="D41" i="1"/>
  <c r="U38" i="1"/>
  <c r="V38" i="1" s="1"/>
  <c r="N37" i="1"/>
  <c r="O37" i="1" s="1"/>
  <c r="AA34" i="1"/>
  <c r="Y34" i="1"/>
  <c r="Z34" i="1"/>
  <c r="M38" i="1"/>
  <c r="P38" i="1" s="1"/>
  <c r="S38" i="1" s="1"/>
  <c r="AE34" i="1"/>
  <c r="AH34" i="1"/>
  <c r="AD36" i="1"/>
  <c r="AE36" i="1" s="1"/>
  <c r="W36" i="1"/>
  <c r="AA36" i="1" s="1"/>
  <c r="Q39" i="1"/>
  <c r="R39" i="1" s="1"/>
  <c r="J39" i="1"/>
  <c r="K39" i="1"/>
  <c r="I39" i="1"/>
  <c r="AF35" i="1"/>
  <c r="AG35" i="1" s="1"/>
  <c r="Z35" i="1"/>
  <c r="L39" i="1" l="1"/>
  <c r="N39" i="1" s="1"/>
  <c r="O39" i="1" s="1"/>
  <c r="U39" i="1"/>
  <c r="V39" i="1" s="1"/>
  <c r="AF34" i="1"/>
  <c r="AG34" i="1" s="1"/>
  <c r="T38" i="1"/>
  <c r="AB38" i="1"/>
  <c r="AC38" i="1" s="1"/>
  <c r="X38" i="1"/>
  <c r="AF36" i="1"/>
  <c r="AG36" i="1" s="1"/>
  <c r="Y36" i="1"/>
  <c r="D42" i="1"/>
  <c r="F41" i="1"/>
  <c r="G41" i="1" s="1"/>
  <c r="AH36" i="1"/>
  <c r="AD37" i="1"/>
  <c r="AE37" i="1" s="1"/>
  <c r="W37" i="1"/>
  <c r="AA37" i="1" s="1"/>
  <c r="M39" i="1"/>
  <c r="P39" i="1" s="1"/>
  <c r="S39" i="1" s="1"/>
  <c r="Z36" i="1"/>
  <c r="K40" i="1"/>
  <c r="I40" i="1"/>
  <c r="Q40" i="1"/>
  <c r="R40" i="1" s="1"/>
  <c r="J40" i="1"/>
  <c r="L40" i="1" l="1"/>
  <c r="N40" i="1" s="1"/>
  <c r="O40" i="1" s="1"/>
  <c r="F42" i="1"/>
  <c r="G42" i="1" s="1"/>
  <c r="D43" i="1"/>
  <c r="AF37" i="1"/>
  <c r="AG37" i="1" s="1"/>
  <c r="Y37" i="1"/>
  <c r="AH37" i="1"/>
  <c r="T39" i="1"/>
  <c r="Z37" i="1"/>
  <c r="W38" i="1"/>
  <c r="AA38" i="1" s="1"/>
  <c r="AD38" i="1"/>
  <c r="AE38" i="1" s="1"/>
  <c r="AB39" i="1"/>
  <c r="AC39" i="1" s="1"/>
  <c r="X39" i="1"/>
  <c r="U40" i="1"/>
  <c r="V40" i="1" s="1"/>
  <c r="K41" i="1"/>
  <c r="J41" i="1"/>
  <c r="Q41" i="1"/>
  <c r="R41" i="1" s="1"/>
  <c r="I41" i="1"/>
  <c r="M40" i="1"/>
  <c r="P40" i="1" s="1"/>
  <c r="S40" i="1" s="1"/>
  <c r="Y38" i="1" l="1"/>
  <c r="Z38" i="1"/>
  <c r="AH38" i="1"/>
  <c r="U41" i="1"/>
  <c r="V41" i="1" s="1"/>
  <c r="T40" i="1"/>
  <c r="D44" i="1"/>
  <c r="F43" i="1"/>
  <c r="G43" i="1" s="1"/>
  <c r="L41" i="1"/>
  <c r="M41" i="1" s="1"/>
  <c r="P41" i="1" s="1"/>
  <c r="Q42" i="1"/>
  <c r="R42" i="1" s="1"/>
  <c r="I42" i="1"/>
  <c r="K42" i="1"/>
  <c r="J42" i="1"/>
  <c r="W39" i="1"/>
  <c r="AA39" i="1" s="1"/>
  <c r="AD39" i="1"/>
  <c r="AE39" i="1" s="1"/>
  <c r="AB40" i="1"/>
  <c r="AC40" i="1" s="1"/>
  <c r="X40" i="1"/>
  <c r="AF38" i="1"/>
  <c r="AG38" i="1" s="1"/>
  <c r="S41" i="1" l="1"/>
  <c r="T41" i="1"/>
  <c r="K43" i="1"/>
  <c r="J43" i="1"/>
  <c r="I43" i="1"/>
  <c r="Q43" i="1"/>
  <c r="R43" i="1" s="1"/>
  <c r="AH39" i="1"/>
  <c r="N41" i="1"/>
  <c r="O41" i="1" s="1"/>
  <c r="D45" i="1"/>
  <c r="F44" i="1"/>
  <c r="G44" i="1" s="1"/>
  <c r="U42" i="1"/>
  <c r="V42" i="1" s="1"/>
  <c r="AD40" i="1"/>
  <c r="AE40" i="1" s="1"/>
  <c r="W40" i="1"/>
  <c r="AA40" i="1" s="1"/>
  <c r="AF39" i="1"/>
  <c r="AG39" i="1" s="1"/>
  <c r="L42" i="1"/>
  <c r="M42" i="1" s="1"/>
  <c r="P42" i="1" s="1"/>
  <c r="Z39" i="1"/>
  <c r="Y39" i="1"/>
  <c r="X41" i="1"/>
  <c r="AB41" i="1"/>
  <c r="AC41" i="1" s="1"/>
  <c r="S42" i="1" l="1"/>
  <c r="T42" i="1"/>
  <c r="J44" i="1"/>
  <c r="K44" i="1"/>
  <c r="Q44" i="1"/>
  <c r="R44" i="1" s="1"/>
  <c r="I44" i="1"/>
  <c r="Z40" i="1"/>
  <c r="N42" i="1"/>
  <c r="O42" i="1" s="1"/>
  <c r="AH40" i="1"/>
  <c r="U43" i="1"/>
  <c r="V43" i="1" s="1"/>
  <c r="AF40" i="1"/>
  <c r="AG40" i="1" s="1"/>
  <c r="W41" i="1"/>
  <c r="AA41" i="1" s="1"/>
  <c r="AD41" i="1"/>
  <c r="AE41" i="1" s="1"/>
  <c r="X42" i="1"/>
  <c r="AB42" i="1"/>
  <c r="AC42" i="1" s="1"/>
  <c r="F45" i="1"/>
  <c r="G45" i="1" s="1"/>
  <c r="D46" i="1"/>
  <c r="Y40" i="1"/>
  <c r="L43" i="1"/>
  <c r="M43" i="1" s="1"/>
  <c r="P43" i="1" s="1"/>
  <c r="N43" i="1" l="1"/>
  <c r="O43" i="1" s="1"/>
  <c r="Y41" i="1"/>
  <c r="S43" i="1"/>
  <c r="T43" i="1"/>
  <c r="Q45" i="1"/>
  <c r="R45" i="1" s="1"/>
  <c r="K45" i="1"/>
  <c r="J45" i="1"/>
  <c r="I45" i="1"/>
  <c r="AB43" i="1"/>
  <c r="AC43" i="1" s="1"/>
  <c r="X43" i="1"/>
  <c r="AH41" i="1"/>
  <c r="D47" i="1"/>
  <c r="F46" i="1"/>
  <c r="G46" i="1" s="1"/>
  <c r="Z41" i="1"/>
  <c r="AF41" i="1"/>
  <c r="AG41" i="1" s="1"/>
  <c r="W42" i="1"/>
  <c r="AA42" i="1" s="1"/>
  <c r="AD42" i="1"/>
  <c r="AE42" i="1" s="1"/>
  <c r="L44" i="1"/>
  <c r="M44" i="1" s="1"/>
  <c r="P44" i="1" s="1"/>
  <c r="U44" i="1"/>
  <c r="V44" i="1" s="1"/>
  <c r="Y42" i="1" l="1"/>
  <c r="Z42" i="1"/>
  <c r="S44" i="1"/>
  <c r="T44" i="1"/>
  <c r="AH42" i="1"/>
  <c r="F47" i="1"/>
  <c r="G47" i="1" s="1"/>
  <c r="D48" i="1"/>
  <c r="AD43" i="1"/>
  <c r="AE43" i="1" s="1"/>
  <c r="W43" i="1"/>
  <c r="AA43" i="1" s="1"/>
  <c r="AB44" i="1"/>
  <c r="AC44" i="1" s="1"/>
  <c r="X44" i="1"/>
  <c r="AF42" i="1"/>
  <c r="AG42" i="1" s="1"/>
  <c r="I46" i="1"/>
  <c r="J46" i="1"/>
  <c r="Q46" i="1"/>
  <c r="R46" i="1" s="1"/>
  <c r="K46" i="1"/>
  <c r="U45" i="1"/>
  <c r="V45" i="1" s="1"/>
  <c r="N44" i="1"/>
  <c r="O44" i="1" s="1"/>
  <c r="L45" i="1"/>
  <c r="M45" i="1" s="1"/>
  <c r="P45" i="1" s="1"/>
  <c r="S45" i="1" s="1"/>
  <c r="N45" i="1" l="1"/>
  <c r="O45" i="1" s="1"/>
  <c r="Y43" i="1"/>
  <c r="Z43" i="1"/>
  <c r="AH43" i="1"/>
  <c r="U46" i="1"/>
  <c r="V46" i="1" s="1"/>
  <c r="D49" i="1"/>
  <c r="F48" i="1"/>
  <c r="G48" i="1" s="1"/>
  <c r="T45" i="1"/>
  <c r="N46" i="1"/>
  <c r="O46" i="1" s="1"/>
  <c r="L46" i="1"/>
  <c r="Q47" i="1"/>
  <c r="R47" i="1" s="1"/>
  <c r="I47" i="1"/>
  <c r="K47" i="1"/>
  <c r="J47" i="1"/>
  <c r="AD44" i="1"/>
  <c r="AE44" i="1" s="1"/>
  <c r="W44" i="1"/>
  <c r="AA44" i="1" s="1"/>
  <c r="X45" i="1"/>
  <c r="AB45" i="1"/>
  <c r="AC45" i="1" s="1"/>
  <c r="M46" i="1"/>
  <c r="P46" i="1" s="1"/>
  <c r="S46" i="1" s="1"/>
  <c r="AF43" i="1"/>
  <c r="AG43" i="1" s="1"/>
  <c r="Z44" i="1" l="1"/>
  <c r="AH44" i="1"/>
  <c r="AF44" i="1"/>
  <c r="AG44" i="1" s="1"/>
  <c r="J48" i="1"/>
  <c r="I48" i="1"/>
  <c r="K48" i="1"/>
  <c r="Q48" i="1"/>
  <c r="R48" i="1" s="1"/>
  <c r="X46" i="1"/>
  <c r="AB46" i="1"/>
  <c r="AC46" i="1" s="1"/>
  <c r="AD45" i="1"/>
  <c r="AE45" i="1" s="1"/>
  <c r="W45" i="1"/>
  <c r="AA45" i="1" s="1"/>
  <c r="T46" i="1"/>
  <c r="U47" i="1"/>
  <c r="V47" i="1" s="1"/>
  <c r="Y44" i="1"/>
  <c r="L47" i="1"/>
  <c r="N47" i="1" s="1"/>
  <c r="O47" i="1" s="1"/>
  <c r="D50" i="1"/>
  <c r="F49" i="1"/>
  <c r="G49" i="1" s="1"/>
  <c r="Z45" i="1" l="1"/>
  <c r="Y45" i="1"/>
  <c r="AF45" i="1"/>
  <c r="AG45" i="1" s="1"/>
  <c r="F50" i="1"/>
  <c r="G50" i="1" s="1"/>
  <c r="D51" i="1"/>
  <c r="W46" i="1"/>
  <c r="AA46" i="1" s="1"/>
  <c r="AD46" i="1"/>
  <c r="AE46" i="1" s="1"/>
  <c r="M47" i="1"/>
  <c r="P47" i="1" s="1"/>
  <c r="U48" i="1"/>
  <c r="V48" i="1" s="1"/>
  <c r="Q49" i="1"/>
  <c r="R49" i="1" s="1"/>
  <c r="J49" i="1"/>
  <c r="I49" i="1"/>
  <c r="K49" i="1"/>
  <c r="X47" i="1"/>
  <c r="AB47" i="1"/>
  <c r="AC47" i="1" s="1"/>
  <c r="L48" i="1"/>
  <c r="M48" i="1" s="1"/>
  <c r="P48" i="1" s="1"/>
  <c r="AH45" i="1"/>
  <c r="AH46" i="1" l="1"/>
  <c r="Y46" i="1"/>
  <c r="Z46" i="1"/>
  <c r="S48" i="1"/>
  <c r="T48" i="1"/>
  <c r="AF46" i="1"/>
  <c r="AG46" i="1" s="1"/>
  <c r="S47" i="1"/>
  <c r="T47" i="1"/>
  <c r="J50" i="1"/>
  <c r="Q50" i="1"/>
  <c r="R50" i="1" s="1"/>
  <c r="I50" i="1"/>
  <c r="K50" i="1"/>
  <c r="X48" i="1"/>
  <c r="AB48" i="1"/>
  <c r="AC48" i="1" s="1"/>
  <c r="L49" i="1"/>
  <c r="M49" i="1" s="1"/>
  <c r="P49" i="1" s="1"/>
  <c r="N48" i="1"/>
  <c r="O48" i="1" s="1"/>
  <c r="U49" i="1"/>
  <c r="V49" i="1" s="1"/>
  <c r="F51" i="1"/>
  <c r="G51" i="1" s="1"/>
  <c r="D52" i="1"/>
  <c r="N49" i="1" l="1"/>
  <c r="O49" i="1" s="1"/>
  <c r="S49" i="1"/>
  <c r="T49" i="1"/>
  <c r="AB49" i="1"/>
  <c r="AC49" i="1" s="1"/>
  <c r="X49" i="1"/>
  <c r="L50" i="1"/>
  <c r="M50" i="1" s="1"/>
  <c r="P50" i="1" s="1"/>
  <c r="F52" i="1"/>
  <c r="G52" i="1" s="1"/>
  <c r="D53" i="1"/>
  <c r="W47" i="1"/>
  <c r="AD47" i="1"/>
  <c r="I51" i="1"/>
  <c r="Q51" i="1"/>
  <c r="R51" i="1" s="1"/>
  <c r="K51" i="1"/>
  <c r="J51" i="1"/>
  <c r="U50" i="1"/>
  <c r="V50" i="1" s="1"/>
  <c r="AD48" i="1"/>
  <c r="AE48" i="1" s="1"/>
  <c r="W48" i="1"/>
  <c r="AA48" i="1" s="1"/>
  <c r="AH48" i="1" l="1"/>
  <c r="S50" i="1"/>
  <c r="T50" i="1"/>
  <c r="AA47" i="1"/>
  <c r="Z47" i="1"/>
  <c r="Y47" i="1"/>
  <c r="U51" i="1"/>
  <c r="V51" i="1" s="1"/>
  <c r="N50" i="1"/>
  <c r="O50" i="1" s="1"/>
  <c r="AF48" i="1"/>
  <c r="AG48" i="1" s="1"/>
  <c r="D54" i="1"/>
  <c r="F53" i="1"/>
  <c r="G53" i="1" s="1"/>
  <c r="Z48" i="1"/>
  <c r="AD49" i="1"/>
  <c r="AE49" i="1" s="1"/>
  <c r="W49" i="1"/>
  <c r="AA49" i="1" s="1"/>
  <c r="X50" i="1"/>
  <c r="AB50" i="1"/>
  <c r="AC50" i="1" s="1"/>
  <c r="L51" i="1"/>
  <c r="M51" i="1" s="1"/>
  <c r="P51" i="1" s="1"/>
  <c r="AE47" i="1"/>
  <c r="AH47" i="1"/>
  <c r="Q52" i="1"/>
  <c r="R52" i="1" s="1"/>
  <c r="K52" i="1"/>
  <c r="J52" i="1"/>
  <c r="I52" i="1"/>
  <c r="Y48" i="1"/>
  <c r="N51" i="1" l="1"/>
  <c r="O51" i="1" s="1"/>
  <c r="S51" i="1"/>
  <c r="T51" i="1"/>
  <c r="U52" i="1"/>
  <c r="V52" i="1" s="1"/>
  <c r="D55" i="1"/>
  <c r="F54" i="1"/>
  <c r="G54" i="1" s="1"/>
  <c r="AH49" i="1"/>
  <c r="Z49" i="1"/>
  <c r="AF49" i="1"/>
  <c r="AG49" i="1" s="1"/>
  <c r="Y49" i="1"/>
  <c r="W50" i="1"/>
  <c r="AA50" i="1" s="1"/>
  <c r="AD50" i="1"/>
  <c r="AE50" i="1" s="1"/>
  <c r="I53" i="1"/>
  <c r="Q53" i="1"/>
  <c r="R53" i="1" s="1"/>
  <c r="J53" i="1"/>
  <c r="K53" i="1"/>
  <c r="L52" i="1"/>
  <c r="M52" i="1" s="1"/>
  <c r="P52" i="1" s="1"/>
  <c r="AF47" i="1"/>
  <c r="AG47" i="1" s="1"/>
  <c r="X51" i="1"/>
  <c r="AB51" i="1"/>
  <c r="AC51" i="1" s="1"/>
  <c r="N52" i="1" l="1"/>
  <c r="O52" i="1" s="1"/>
  <c r="S52" i="1"/>
  <c r="T52" i="1"/>
  <c r="Z50" i="1"/>
  <c r="AF50" i="1"/>
  <c r="AG50" i="1" s="1"/>
  <c r="X52" i="1"/>
  <c r="AB52" i="1"/>
  <c r="AC52" i="1" s="1"/>
  <c r="AH50" i="1"/>
  <c r="K54" i="1"/>
  <c r="I54" i="1"/>
  <c r="J54" i="1"/>
  <c r="Q54" i="1"/>
  <c r="R54" i="1" s="1"/>
  <c r="W51" i="1"/>
  <c r="AA51" i="1" s="1"/>
  <c r="AD51" i="1"/>
  <c r="AE51" i="1" s="1"/>
  <c r="L53" i="1"/>
  <c r="N53" i="1" s="1"/>
  <c r="O53" i="1" s="1"/>
  <c r="U53" i="1"/>
  <c r="V53" i="1" s="1"/>
  <c r="Y50" i="1"/>
  <c r="D56" i="1"/>
  <c r="F55" i="1"/>
  <c r="G55" i="1" s="1"/>
  <c r="M53" i="1" l="1"/>
  <c r="P53" i="1" s="1"/>
  <c r="S53" i="1" s="1"/>
  <c r="I55" i="1"/>
  <c r="Q55" i="1"/>
  <c r="R55" i="1" s="1"/>
  <c r="J55" i="1"/>
  <c r="K55" i="1"/>
  <c r="U54" i="1"/>
  <c r="V54" i="1" s="1"/>
  <c r="AH51" i="1"/>
  <c r="AF51" i="1"/>
  <c r="AG51" i="1" s="1"/>
  <c r="D57" i="1"/>
  <c r="F56" i="1"/>
  <c r="G56" i="1" s="1"/>
  <c r="T53" i="1"/>
  <c r="L54" i="1"/>
  <c r="N54" i="1" s="1"/>
  <c r="O54" i="1" s="1"/>
  <c r="Y51" i="1"/>
  <c r="X53" i="1"/>
  <c r="AB53" i="1"/>
  <c r="AC53" i="1" s="1"/>
  <c r="Z51" i="1"/>
  <c r="W52" i="1"/>
  <c r="AA52" i="1" s="1"/>
  <c r="AD52" i="1"/>
  <c r="AE52" i="1" s="1"/>
  <c r="W53" i="1" l="1"/>
  <c r="AA53" i="1" s="1"/>
  <c r="AD53" i="1"/>
  <c r="AE53" i="1" s="1"/>
  <c r="AH52" i="1"/>
  <c r="I56" i="1"/>
  <c r="J56" i="1"/>
  <c r="Q56" i="1"/>
  <c r="R56" i="1" s="1"/>
  <c r="K56" i="1"/>
  <c r="M54" i="1"/>
  <c r="P54" i="1" s="1"/>
  <c r="D58" i="1"/>
  <c r="F57" i="1"/>
  <c r="G57" i="1" s="1"/>
  <c r="Y52" i="1"/>
  <c r="AF52" i="1"/>
  <c r="AG52" i="1" s="1"/>
  <c r="Z52" i="1"/>
  <c r="L55" i="1"/>
  <c r="M55" i="1" s="1"/>
  <c r="P55" i="1" s="1"/>
  <c r="N55" i="1"/>
  <c r="O55" i="1" s="1"/>
  <c r="Y53" i="1"/>
  <c r="Z53" i="1"/>
  <c r="U55" i="1"/>
  <c r="V55" i="1" s="1"/>
  <c r="AB54" i="1"/>
  <c r="AC54" i="1" s="1"/>
  <c r="X54" i="1"/>
  <c r="AH53" i="1" l="1"/>
  <c r="S55" i="1"/>
  <c r="T55" i="1"/>
  <c r="S54" i="1"/>
  <c r="T54" i="1"/>
  <c r="J57" i="1"/>
  <c r="K57" i="1"/>
  <c r="I57" i="1"/>
  <c r="Q57" i="1"/>
  <c r="R57" i="1" s="1"/>
  <c r="U56" i="1"/>
  <c r="V56" i="1" s="1"/>
  <c r="AF53" i="1"/>
  <c r="AG53" i="1" s="1"/>
  <c r="X55" i="1"/>
  <c r="AB55" i="1"/>
  <c r="AC55" i="1" s="1"/>
  <c r="F58" i="1"/>
  <c r="G58" i="1" s="1"/>
  <c r="D59" i="1"/>
  <c r="L56" i="1"/>
  <c r="M56" i="1" s="1"/>
  <c r="P56" i="1" s="1"/>
  <c r="S56" i="1" l="1"/>
  <c r="T56" i="1"/>
  <c r="N56" i="1"/>
  <c r="O56" i="1" s="1"/>
  <c r="D60" i="1"/>
  <c r="F59" i="1"/>
  <c r="G59" i="1" s="1"/>
  <c r="K58" i="1"/>
  <c r="J58" i="1"/>
  <c r="I58" i="1"/>
  <c r="Q58" i="1"/>
  <c r="R58" i="1" s="1"/>
  <c r="AB56" i="1"/>
  <c r="AC56" i="1" s="1"/>
  <c r="X56" i="1"/>
  <c r="L57" i="1"/>
  <c r="M57" i="1" s="1"/>
  <c r="P57" i="1" s="1"/>
  <c r="W54" i="1"/>
  <c r="AD54" i="1"/>
  <c r="W55" i="1"/>
  <c r="AA55" i="1" s="1"/>
  <c r="AD55" i="1"/>
  <c r="AE55" i="1" s="1"/>
  <c r="U57" i="1"/>
  <c r="V57" i="1" s="1"/>
  <c r="N57" i="1" l="1"/>
  <c r="O57" i="1" s="1"/>
  <c r="S57" i="1"/>
  <c r="T57" i="1"/>
  <c r="AE54" i="1"/>
  <c r="AH54" i="1"/>
  <c r="Z55" i="1"/>
  <c r="L58" i="1"/>
  <c r="N58" i="1" s="1"/>
  <c r="O58" i="1" s="1"/>
  <c r="AB57" i="1"/>
  <c r="AC57" i="1" s="1"/>
  <c r="X57" i="1"/>
  <c r="AA54" i="1"/>
  <c r="Y54" i="1"/>
  <c r="Z54" i="1"/>
  <c r="Y55" i="1"/>
  <c r="AH55" i="1"/>
  <c r="AF55" i="1"/>
  <c r="AG55" i="1" s="1"/>
  <c r="U58" i="1"/>
  <c r="V58" i="1" s="1"/>
  <c r="K59" i="1"/>
  <c r="J59" i="1"/>
  <c r="I59" i="1"/>
  <c r="Q59" i="1"/>
  <c r="R59" i="1" s="1"/>
  <c r="W56" i="1"/>
  <c r="AA56" i="1" s="1"/>
  <c r="AD56" i="1"/>
  <c r="AE56" i="1" s="1"/>
  <c r="M58" i="1"/>
  <c r="P58" i="1" s="1"/>
  <c r="S58" i="1" s="1"/>
  <c r="D61" i="1"/>
  <c r="F60" i="1"/>
  <c r="G60" i="1" s="1"/>
  <c r="AB58" i="1" l="1"/>
  <c r="AC58" i="1" s="1"/>
  <c r="X58" i="1"/>
  <c r="Y56" i="1"/>
  <c r="U59" i="1"/>
  <c r="V59" i="1" s="1"/>
  <c r="I60" i="1"/>
  <c r="J60" i="1"/>
  <c r="Q60" i="1"/>
  <c r="R60" i="1" s="1"/>
  <c r="K60" i="1"/>
  <c r="Z56" i="1"/>
  <c r="T58" i="1"/>
  <c r="AF54" i="1"/>
  <c r="AG54" i="1" s="1"/>
  <c r="AF56" i="1"/>
  <c r="AG56" i="1" s="1"/>
  <c r="L59" i="1"/>
  <c r="N59" i="1" s="1"/>
  <c r="O59" i="1" s="1"/>
  <c r="AH56" i="1"/>
  <c r="W57" i="1"/>
  <c r="AA57" i="1" s="1"/>
  <c r="AD57" i="1"/>
  <c r="AE57" i="1" s="1"/>
  <c r="D62" i="1"/>
  <c r="F61" i="1"/>
  <c r="G61" i="1" s="1"/>
  <c r="Z57" i="1" l="1"/>
  <c r="Y57" i="1"/>
  <c r="U60" i="1"/>
  <c r="V60" i="1" s="1"/>
  <c r="X59" i="1"/>
  <c r="AB59" i="1"/>
  <c r="AC59" i="1" s="1"/>
  <c r="I61" i="1"/>
  <c r="Q61" i="1"/>
  <c r="R61" i="1" s="1"/>
  <c r="K61" i="1"/>
  <c r="J61" i="1"/>
  <c r="D63" i="1"/>
  <c r="F62" i="1"/>
  <c r="G62" i="1" s="1"/>
  <c r="AF57" i="1"/>
  <c r="AG57" i="1" s="1"/>
  <c r="M59" i="1"/>
  <c r="P59" i="1" s="1"/>
  <c r="L60" i="1"/>
  <c r="N60" i="1" s="1"/>
  <c r="O60" i="1" s="1"/>
  <c r="W58" i="1"/>
  <c r="AA58" i="1" s="1"/>
  <c r="AD58" i="1"/>
  <c r="AE58" i="1" s="1"/>
  <c r="AH57" i="1"/>
  <c r="M60" i="1"/>
  <c r="P60" i="1" s="1"/>
  <c r="S60" i="1" s="1"/>
  <c r="AH58" i="1" l="1"/>
  <c r="Y58" i="1"/>
  <c r="Z58" i="1"/>
  <c r="AF58" i="1"/>
  <c r="AG58" i="1" s="1"/>
  <c r="L61" i="1"/>
  <c r="N61" i="1" s="1"/>
  <c r="O61" i="1" s="1"/>
  <c r="J62" i="1"/>
  <c r="Q62" i="1"/>
  <c r="R62" i="1" s="1"/>
  <c r="K62" i="1"/>
  <c r="I62" i="1"/>
  <c r="U61" i="1"/>
  <c r="V61" i="1" s="1"/>
  <c r="T60" i="1"/>
  <c r="S59" i="1"/>
  <c r="T59" i="1"/>
  <c r="D64" i="1"/>
  <c r="F63" i="1"/>
  <c r="G63" i="1" s="1"/>
  <c r="M61" i="1"/>
  <c r="P61" i="1" s="1"/>
  <c r="S61" i="1" s="1"/>
  <c r="AB60" i="1"/>
  <c r="AC60" i="1" s="1"/>
  <c r="X60" i="1"/>
  <c r="T61" i="1" l="1"/>
  <c r="AD59" i="1"/>
  <c r="W59" i="1"/>
  <c r="J63" i="1"/>
  <c r="Q63" i="1"/>
  <c r="R63" i="1" s="1"/>
  <c r="K63" i="1"/>
  <c r="I63" i="1"/>
  <c r="W60" i="1"/>
  <c r="AA60" i="1" s="1"/>
  <c r="AD60" i="1"/>
  <c r="AE60" i="1" s="1"/>
  <c r="F64" i="1"/>
  <c r="G64" i="1" s="1"/>
  <c r="D65" i="1"/>
  <c r="W61" i="1"/>
  <c r="AA61" i="1" s="1"/>
  <c r="U62" i="1"/>
  <c r="V62" i="1" s="1"/>
  <c r="AB61" i="1"/>
  <c r="AC61" i="1" s="1"/>
  <c r="X61" i="1"/>
  <c r="L62" i="1"/>
  <c r="M62" i="1" s="1"/>
  <c r="P62" i="1" s="1"/>
  <c r="Y60" i="1" l="1"/>
  <c r="S62" i="1"/>
  <c r="T62" i="1"/>
  <c r="AB62" i="1"/>
  <c r="AC62" i="1" s="1"/>
  <c r="X62" i="1"/>
  <c r="Y61" i="1"/>
  <c r="Z61" i="1"/>
  <c r="AD61" i="1"/>
  <c r="AE61" i="1" s="1"/>
  <c r="Z60" i="1"/>
  <c r="AH60" i="1"/>
  <c r="Q64" i="1"/>
  <c r="R64" i="1" s="1"/>
  <c r="J64" i="1"/>
  <c r="K64" i="1"/>
  <c r="I64" i="1"/>
  <c r="N62" i="1"/>
  <c r="O62" i="1" s="1"/>
  <c r="F65" i="1"/>
  <c r="G65" i="1" s="1"/>
  <c r="D66" i="1"/>
  <c r="AF60" i="1"/>
  <c r="AG60" i="1" s="1"/>
  <c r="U63" i="1"/>
  <c r="V63" i="1" s="1"/>
  <c r="AA59" i="1"/>
  <c r="Z59" i="1"/>
  <c r="Y59" i="1"/>
  <c r="L63" i="1"/>
  <c r="N63" i="1" s="1"/>
  <c r="O63" i="1" s="1"/>
  <c r="AE59" i="1"/>
  <c r="AH59" i="1"/>
  <c r="AH61" i="1" l="1"/>
  <c r="U64" i="1"/>
  <c r="V64" i="1" s="1"/>
  <c r="AF61" i="1"/>
  <c r="AG61" i="1" s="1"/>
  <c r="X63" i="1"/>
  <c r="AB63" i="1"/>
  <c r="AC63" i="1" s="1"/>
  <c r="F66" i="1"/>
  <c r="G66" i="1" s="1"/>
  <c r="D67" i="1"/>
  <c r="M63" i="1"/>
  <c r="P63" i="1" s="1"/>
  <c r="W62" i="1"/>
  <c r="AA62" i="1" s="1"/>
  <c r="AD62" i="1"/>
  <c r="AE62" i="1" s="1"/>
  <c r="AF59" i="1"/>
  <c r="AG59" i="1" s="1"/>
  <c r="I65" i="1"/>
  <c r="K65" i="1"/>
  <c r="J65" i="1"/>
  <c r="Q65" i="1"/>
  <c r="R65" i="1" s="1"/>
  <c r="L64" i="1"/>
  <c r="M64" i="1" s="1"/>
  <c r="P64" i="1" s="1"/>
  <c r="N64" i="1" l="1"/>
  <c r="O64" i="1" s="1"/>
  <c r="S64" i="1"/>
  <c r="T64" i="1"/>
  <c r="I66" i="1"/>
  <c r="Q66" i="1"/>
  <c r="R66" i="1" s="1"/>
  <c r="K66" i="1"/>
  <c r="J66" i="1"/>
  <c r="Y62" i="1"/>
  <c r="AF62" i="1"/>
  <c r="AG62" i="1" s="1"/>
  <c r="D68" i="1"/>
  <c r="F67" i="1"/>
  <c r="G67" i="1" s="1"/>
  <c r="U65" i="1"/>
  <c r="V65" i="1" s="1"/>
  <c r="AB64" i="1"/>
  <c r="AC64" i="1" s="1"/>
  <c r="X64" i="1"/>
  <c r="L65" i="1"/>
  <c r="M65" i="1" s="1"/>
  <c r="P65" i="1" s="1"/>
  <c r="S63" i="1"/>
  <c r="T63" i="1"/>
  <c r="AH62" i="1"/>
  <c r="Z62" i="1"/>
  <c r="N65" i="1" l="1"/>
  <c r="O65" i="1" s="1"/>
  <c r="S65" i="1"/>
  <c r="T65" i="1"/>
  <c r="AD63" i="1"/>
  <c r="W63" i="1"/>
  <c r="U66" i="1"/>
  <c r="V66" i="1" s="1"/>
  <c r="J67" i="1"/>
  <c r="Q67" i="1"/>
  <c r="R67" i="1" s="1"/>
  <c r="K67" i="1"/>
  <c r="I67" i="1"/>
  <c r="L66" i="1"/>
  <c r="M66" i="1" s="1"/>
  <c r="P66" i="1" s="1"/>
  <c r="AD64" i="1"/>
  <c r="AE64" i="1" s="1"/>
  <c r="W64" i="1"/>
  <c r="AA64" i="1" s="1"/>
  <c r="X65" i="1"/>
  <c r="AB65" i="1"/>
  <c r="AC65" i="1" s="1"/>
  <c r="D69" i="1"/>
  <c r="F68" i="1"/>
  <c r="G68" i="1" s="1"/>
  <c r="S66" i="1" l="1"/>
  <c r="T66" i="1"/>
  <c r="F69" i="1"/>
  <c r="G69" i="1" s="1"/>
  <c r="D70" i="1"/>
  <c r="U67" i="1"/>
  <c r="V67" i="1" s="1"/>
  <c r="AB66" i="1"/>
  <c r="AC66" i="1" s="1"/>
  <c r="X66" i="1"/>
  <c r="AA63" i="1"/>
  <c r="Y63" i="1"/>
  <c r="Z63" i="1"/>
  <c r="L67" i="1"/>
  <c r="N67" i="1" s="1"/>
  <c r="O67" i="1" s="1"/>
  <c r="AE63" i="1"/>
  <c r="AH63" i="1"/>
  <c r="N66" i="1"/>
  <c r="O66" i="1" s="1"/>
  <c r="I68" i="1"/>
  <c r="J68" i="1"/>
  <c r="Q68" i="1"/>
  <c r="R68" i="1" s="1"/>
  <c r="K68" i="1"/>
  <c r="M67" i="1"/>
  <c r="P67" i="1" s="1"/>
  <c r="S67" i="1" s="1"/>
  <c r="Z64" i="1"/>
  <c r="W65" i="1"/>
  <c r="AA65" i="1" s="1"/>
  <c r="AD65" i="1"/>
  <c r="AE65" i="1" s="1"/>
  <c r="AF64" i="1"/>
  <c r="AG64" i="1" s="1"/>
  <c r="AH64" i="1"/>
  <c r="Y64" i="1"/>
  <c r="AH65" i="1" l="1"/>
  <c r="D71" i="1"/>
  <c r="F70" i="1"/>
  <c r="G70" i="1" s="1"/>
  <c r="AF65" i="1"/>
  <c r="AG65" i="1" s="1"/>
  <c r="AF63" i="1"/>
  <c r="AG63" i="1" s="1"/>
  <c r="Q69" i="1"/>
  <c r="R69" i="1" s="1"/>
  <c r="J69" i="1"/>
  <c r="K69" i="1"/>
  <c r="I69" i="1"/>
  <c r="U68" i="1"/>
  <c r="V68" i="1" s="1"/>
  <c r="Y65" i="1"/>
  <c r="T67" i="1"/>
  <c r="AD66" i="1"/>
  <c r="AE66" i="1" s="1"/>
  <c r="W66" i="1"/>
  <c r="AA66" i="1" s="1"/>
  <c r="L68" i="1"/>
  <c r="M68" i="1" s="1"/>
  <c r="P68" i="1" s="1"/>
  <c r="Z65" i="1"/>
  <c r="AB67" i="1"/>
  <c r="AC67" i="1" s="1"/>
  <c r="X67" i="1"/>
  <c r="S68" i="1" l="1"/>
  <c r="T68" i="1"/>
  <c r="X68" i="1"/>
  <c r="AB68" i="1"/>
  <c r="AC68" i="1" s="1"/>
  <c r="N68" i="1"/>
  <c r="O68" i="1" s="1"/>
  <c r="AD67" i="1"/>
  <c r="AE67" i="1" s="1"/>
  <c r="W67" i="1"/>
  <c r="AA67" i="1" s="1"/>
  <c r="AH66" i="1"/>
  <c r="Z66" i="1"/>
  <c r="Y66" i="1"/>
  <c r="I70" i="1"/>
  <c r="K70" i="1"/>
  <c r="J70" i="1"/>
  <c r="Q70" i="1"/>
  <c r="R70" i="1" s="1"/>
  <c r="L69" i="1"/>
  <c r="M69" i="1" s="1"/>
  <c r="P69" i="1" s="1"/>
  <c r="AF66" i="1"/>
  <c r="AG66" i="1" s="1"/>
  <c r="U69" i="1"/>
  <c r="V69" i="1" s="1"/>
  <c r="D72" i="1"/>
  <c r="F71" i="1"/>
  <c r="G71" i="1" s="1"/>
  <c r="Z67" i="1" l="1"/>
  <c r="Y67" i="1"/>
  <c r="S69" i="1"/>
  <c r="T69" i="1"/>
  <c r="X69" i="1"/>
  <c r="AB69" i="1"/>
  <c r="AC69" i="1" s="1"/>
  <c r="N69" i="1"/>
  <c r="O69" i="1" s="1"/>
  <c r="U70" i="1"/>
  <c r="V70" i="1" s="1"/>
  <c r="AF67" i="1"/>
  <c r="AG67" i="1" s="1"/>
  <c r="AH67" i="1"/>
  <c r="K71" i="1"/>
  <c r="I71" i="1"/>
  <c r="J71" i="1"/>
  <c r="Q71" i="1"/>
  <c r="R71" i="1" s="1"/>
  <c r="D73" i="1"/>
  <c r="F72" i="1"/>
  <c r="G72" i="1" s="1"/>
  <c r="L70" i="1"/>
  <c r="M70" i="1" s="1"/>
  <c r="P70" i="1" s="1"/>
  <c r="W68" i="1"/>
  <c r="AA68" i="1" s="1"/>
  <c r="AD68" i="1"/>
  <c r="AE68" i="1" s="1"/>
  <c r="N70" i="1" l="1"/>
  <c r="O70" i="1" s="1"/>
  <c r="S70" i="1"/>
  <c r="T70" i="1"/>
  <c r="U71" i="1"/>
  <c r="V71" i="1" s="1"/>
  <c r="L71" i="1"/>
  <c r="N71" i="1" s="1"/>
  <c r="O71" i="1" s="1"/>
  <c r="Z68" i="1"/>
  <c r="J72" i="1"/>
  <c r="I72" i="1"/>
  <c r="Q72" i="1"/>
  <c r="R72" i="1" s="1"/>
  <c r="K72" i="1"/>
  <c r="Y68" i="1"/>
  <c r="AF68" i="1"/>
  <c r="AG68" i="1" s="1"/>
  <c r="F73" i="1"/>
  <c r="G73" i="1" s="1"/>
  <c r="D74" i="1"/>
  <c r="AD69" i="1"/>
  <c r="AE69" i="1" s="1"/>
  <c r="W69" i="1"/>
  <c r="AA69" i="1" s="1"/>
  <c r="AH68" i="1"/>
  <c r="AB70" i="1"/>
  <c r="AC70" i="1" s="1"/>
  <c r="X70" i="1"/>
  <c r="M71" i="1" l="1"/>
  <c r="P71" i="1" s="1"/>
  <c r="S71" i="1" s="1"/>
  <c r="D75" i="1"/>
  <c r="F74" i="1"/>
  <c r="G74" i="1" s="1"/>
  <c r="Y69" i="1"/>
  <c r="AH69" i="1"/>
  <c r="X71" i="1"/>
  <c r="AB71" i="1"/>
  <c r="AC71" i="1" s="1"/>
  <c r="J73" i="1"/>
  <c r="Q73" i="1"/>
  <c r="R73" i="1" s="1"/>
  <c r="I73" i="1"/>
  <c r="K73" i="1"/>
  <c r="Z69" i="1"/>
  <c r="U72" i="1"/>
  <c r="V72" i="1" s="1"/>
  <c r="T71" i="1"/>
  <c r="AF69" i="1"/>
  <c r="AG69" i="1" s="1"/>
  <c r="W70" i="1"/>
  <c r="AA70" i="1" s="1"/>
  <c r="AD70" i="1"/>
  <c r="AE70" i="1" s="1"/>
  <c r="L72" i="1"/>
  <c r="N72" i="1" s="1"/>
  <c r="O72" i="1" s="1"/>
  <c r="M72" i="1" l="1"/>
  <c r="P72" i="1" s="1"/>
  <c r="AB72" i="1"/>
  <c r="AC72" i="1" s="1"/>
  <c r="X72" i="1"/>
  <c r="Z70" i="1"/>
  <c r="AH70" i="1"/>
  <c r="U73" i="1"/>
  <c r="V73" i="1" s="1"/>
  <c r="AF70" i="1"/>
  <c r="AG70" i="1" s="1"/>
  <c r="L73" i="1"/>
  <c r="N73" i="1" s="1"/>
  <c r="O73" i="1" s="1"/>
  <c r="Q74" i="1"/>
  <c r="R74" i="1" s="1"/>
  <c r="J74" i="1"/>
  <c r="I74" i="1"/>
  <c r="K74" i="1"/>
  <c r="AD71" i="1"/>
  <c r="AE71" i="1" s="1"/>
  <c r="W71" i="1"/>
  <c r="AA71" i="1" s="1"/>
  <c r="Y70" i="1"/>
  <c r="D76" i="1"/>
  <c r="F75" i="1"/>
  <c r="G75" i="1" s="1"/>
  <c r="I75" i="1" l="1"/>
  <c r="Q75" i="1"/>
  <c r="R75" i="1" s="1"/>
  <c r="K75" i="1"/>
  <c r="J75" i="1"/>
  <c r="F76" i="1"/>
  <c r="G76" i="1" s="1"/>
  <c r="D77" i="1"/>
  <c r="U74" i="1"/>
  <c r="V74" i="1" s="1"/>
  <c r="AB73" i="1"/>
  <c r="AC73" i="1" s="1"/>
  <c r="X73" i="1"/>
  <c r="M73" i="1"/>
  <c r="P73" i="1" s="1"/>
  <c r="Y71" i="1"/>
  <c r="AF71" i="1"/>
  <c r="AG71" i="1" s="1"/>
  <c r="Z71" i="1"/>
  <c r="L74" i="1"/>
  <c r="M74" i="1" s="1"/>
  <c r="P74" i="1" s="1"/>
  <c r="S74" i="1" s="1"/>
  <c r="AH71" i="1"/>
  <c r="S72" i="1"/>
  <c r="T72" i="1"/>
  <c r="N74" i="1" l="1"/>
  <c r="O74" i="1" s="1"/>
  <c r="T74" i="1"/>
  <c r="L75" i="1"/>
  <c r="N75" i="1" s="1"/>
  <c r="O75" i="1" s="1"/>
  <c r="S73" i="1"/>
  <c r="T73" i="1"/>
  <c r="X74" i="1"/>
  <c r="AB74" i="1"/>
  <c r="AC74" i="1" s="1"/>
  <c r="F77" i="1"/>
  <c r="G77" i="1" s="1"/>
  <c r="D78" i="1"/>
  <c r="U75" i="1"/>
  <c r="V75" i="1" s="1"/>
  <c r="AD72" i="1"/>
  <c r="W72" i="1"/>
  <c r="Q76" i="1"/>
  <c r="R76" i="1" s="1"/>
  <c r="I76" i="1"/>
  <c r="K76" i="1"/>
  <c r="J76" i="1"/>
  <c r="M75" i="1" l="1"/>
  <c r="P75" i="1" s="1"/>
  <c r="S75" i="1" s="1"/>
  <c r="AE72" i="1"/>
  <c r="AH72" i="1"/>
  <c r="AA72" i="1"/>
  <c r="Y72" i="1"/>
  <c r="Z72" i="1"/>
  <c r="D79" i="1"/>
  <c r="F78" i="1"/>
  <c r="G78" i="1" s="1"/>
  <c r="Q77" i="1"/>
  <c r="R77" i="1" s="1"/>
  <c r="J77" i="1"/>
  <c r="I77" i="1"/>
  <c r="K77" i="1"/>
  <c r="X75" i="1"/>
  <c r="AB75" i="1"/>
  <c r="AC75" i="1" s="1"/>
  <c r="U76" i="1"/>
  <c r="V76" i="1" s="1"/>
  <c r="L76" i="1"/>
  <c r="M76" i="1" s="1"/>
  <c r="P76" i="1" s="1"/>
  <c r="N76" i="1"/>
  <c r="O76" i="1" s="1"/>
  <c r="T75" i="1"/>
  <c r="W73" i="1"/>
  <c r="AD73" i="1"/>
  <c r="W74" i="1"/>
  <c r="AA74" i="1" s="1"/>
  <c r="AD74" i="1"/>
  <c r="AE74" i="1" s="1"/>
  <c r="S76" i="1" l="1"/>
  <c r="T76" i="1"/>
  <c r="AA73" i="1"/>
  <c r="Z73" i="1"/>
  <c r="Y73" i="1"/>
  <c r="W76" i="1"/>
  <c r="AA76" i="1" s="1"/>
  <c r="J78" i="1"/>
  <c r="I78" i="1"/>
  <c r="K78" i="1"/>
  <c r="Q78" i="1"/>
  <c r="R78" i="1" s="1"/>
  <c r="AF74" i="1"/>
  <c r="AG74" i="1" s="1"/>
  <c r="X76" i="1"/>
  <c r="AB76" i="1"/>
  <c r="AC76" i="1" s="1"/>
  <c r="F79" i="1"/>
  <c r="G79" i="1" s="1"/>
  <c r="D80" i="1"/>
  <c r="W75" i="1"/>
  <c r="AA75" i="1" s="1"/>
  <c r="AD75" i="1"/>
  <c r="AE75" i="1" s="1"/>
  <c r="L77" i="1"/>
  <c r="M77" i="1" s="1"/>
  <c r="P77" i="1" s="1"/>
  <c r="Y74" i="1"/>
  <c r="AE73" i="1"/>
  <c r="AH73" i="1"/>
  <c r="Z74" i="1"/>
  <c r="AH74" i="1"/>
  <c r="U77" i="1"/>
  <c r="V77" i="1" s="1"/>
  <c r="AF72" i="1"/>
  <c r="AG72" i="1" s="1"/>
  <c r="S77" i="1" l="1"/>
  <c r="T77" i="1"/>
  <c r="Z75" i="1"/>
  <c r="N77" i="1"/>
  <c r="O77" i="1" s="1"/>
  <c r="F80" i="1"/>
  <c r="G80" i="1" s="1"/>
  <c r="D81" i="1"/>
  <c r="Y75" i="1"/>
  <c r="L78" i="1"/>
  <c r="N78" i="1" s="1"/>
  <c r="O78" i="1" s="1"/>
  <c r="Q79" i="1"/>
  <c r="R79" i="1" s="1"/>
  <c r="I79" i="1"/>
  <c r="K79" i="1"/>
  <c r="J79" i="1"/>
  <c r="U78" i="1"/>
  <c r="V78" i="1" s="1"/>
  <c r="AF73" i="1"/>
  <c r="AG73" i="1" s="1"/>
  <c r="AF75" i="1"/>
  <c r="AG75" i="1" s="1"/>
  <c r="Z76" i="1"/>
  <c r="Y76" i="1"/>
  <c r="AH75" i="1"/>
  <c r="X77" i="1"/>
  <c r="AB77" i="1"/>
  <c r="AC77" i="1" s="1"/>
  <c r="M78" i="1"/>
  <c r="P78" i="1" s="1"/>
  <c r="S78" i="1" s="1"/>
  <c r="AD76" i="1"/>
  <c r="AE76" i="1" s="1"/>
  <c r="T78" i="1" l="1"/>
  <c r="X78" i="1"/>
  <c r="AB78" i="1"/>
  <c r="AC78" i="1" s="1"/>
  <c r="AH76" i="1"/>
  <c r="U79" i="1"/>
  <c r="V79" i="1" s="1"/>
  <c r="D82" i="1"/>
  <c r="F81" i="1"/>
  <c r="G81" i="1" s="1"/>
  <c r="W77" i="1"/>
  <c r="AA77" i="1" s="1"/>
  <c r="AD77" i="1"/>
  <c r="AE77" i="1" s="1"/>
  <c r="AF76" i="1"/>
  <c r="AG76" i="1" s="1"/>
  <c r="L79" i="1"/>
  <c r="M79" i="1" s="1"/>
  <c r="P79" i="1" s="1"/>
  <c r="N79" i="1"/>
  <c r="O79" i="1" s="1"/>
  <c r="J80" i="1"/>
  <c r="Q80" i="1"/>
  <c r="R80" i="1" s="1"/>
  <c r="K80" i="1"/>
  <c r="I80" i="1"/>
  <c r="Y77" i="1" l="1"/>
  <c r="Z77" i="1"/>
  <c r="S79" i="1"/>
  <c r="T79" i="1"/>
  <c r="U80" i="1"/>
  <c r="V80" i="1" s="1"/>
  <c r="L80" i="1"/>
  <c r="N80" i="1" s="1"/>
  <c r="O80" i="1" s="1"/>
  <c r="Q81" i="1"/>
  <c r="R81" i="1" s="1"/>
  <c r="J81" i="1"/>
  <c r="K81" i="1"/>
  <c r="I81" i="1"/>
  <c r="M80" i="1"/>
  <c r="P80" i="1" s="1"/>
  <c r="S80" i="1" s="1"/>
  <c r="D83" i="1"/>
  <c r="F82" i="1"/>
  <c r="G82" i="1" s="1"/>
  <c r="AH77" i="1"/>
  <c r="AF77" i="1"/>
  <c r="AG77" i="1" s="1"/>
  <c r="X79" i="1"/>
  <c r="AB79" i="1"/>
  <c r="AC79" i="1" s="1"/>
  <c r="W78" i="1"/>
  <c r="AA78" i="1" s="1"/>
  <c r="AD78" i="1"/>
  <c r="AE78" i="1" s="1"/>
  <c r="D84" i="1" l="1"/>
  <c r="F83" i="1"/>
  <c r="G83" i="1" s="1"/>
  <c r="Z78" i="1"/>
  <c r="U81" i="1"/>
  <c r="V81" i="1" s="1"/>
  <c r="X80" i="1"/>
  <c r="AB80" i="1"/>
  <c r="AC80" i="1" s="1"/>
  <c r="AH78" i="1"/>
  <c r="AF78" i="1"/>
  <c r="AG78" i="1" s="1"/>
  <c r="AD79" i="1"/>
  <c r="AE79" i="1" s="1"/>
  <c r="W79" i="1"/>
  <c r="AA79" i="1" s="1"/>
  <c r="K82" i="1"/>
  <c r="J82" i="1"/>
  <c r="I82" i="1"/>
  <c r="Q82" i="1"/>
  <c r="R82" i="1" s="1"/>
  <c r="Y78" i="1"/>
  <c r="L81" i="1"/>
  <c r="M81" i="1" s="1"/>
  <c r="P81" i="1" s="1"/>
  <c r="T80" i="1"/>
  <c r="AH79" i="1" l="1"/>
  <c r="S81" i="1"/>
  <c r="T81" i="1"/>
  <c r="N81" i="1"/>
  <c r="O81" i="1" s="1"/>
  <c r="Y79" i="1"/>
  <c r="X81" i="1"/>
  <c r="AB81" i="1"/>
  <c r="AC81" i="1" s="1"/>
  <c r="L82" i="1"/>
  <c r="N82" i="1" s="1"/>
  <c r="O82" i="1" s="1"/>
  <c r="K83" i="1"/>
  <c r="J83" i="1"/>
  <c r="I83" i="1"/>
  <c r="Q83" i="1"/>
  <c r="R83" i="1" s="1"/>
  <c r="AD80" i="1"/>
  <c r="AE80" i="1" s="1"/>
  <c r="W80" i="1"/>
  <c r="AA80" i="1" s="1"/>
  <c r="U82" i="1"/>
  <c r="V82" i="1" s="1"/>
  <c r="Z79" i="1"/>
  <c r="AF79" i="1"/>
  <c r="AG79" i="1" s="1"/>
  <c r="D85" i="1"/>
  <c r="F84" i="1"/>
  <c r="G84" i="1" s="1"/>
  <c r="X82" i="1" l="1"/>
  <c r="AB82" i="1"/>
  <c r="AC82" i="1" s="1"/>
  <c r="Z80" i="1"/>
  <c r="M82" i="1"/>
  <c r="P82" i="1" s="1"/>
  <c r="L83" i="1"/>
  <c r="M83" i="1" s="1"/>
  <c r="P83" i="1" s="1"/>
  <c r="K84" i="1"/>
  <c r="J84" i="1"/>
  <c r="I84" i="1"/>
  <c r="Q84" i="1"/>
  <c r="R84" i="1" s="1"/>
  <c r="AH80" i="1"/>
  <c r="AD81" i="1"/>
  <c r="AE81" i="1" s="1"/>
  <c r="W81" i="1"/>
  <c r="AA81" i="1" s="1"/>
  <c r="AF80" i="1"/>
  <c r="AG80" i="1" s="1"/>
  <c r="D86" i="1"/>
  <c r="F85" i="1"/>
  <c r="G85" i="1" s="1"/>
  <c r="U83" i="1"/>
  <c r="V83" i="1" s="1"/>
  <c r="Y80" i="1"/>
  <c r="S83" i="1" l="1"/>
  <c r="T83" i="1"/>
  <c r="X83" i="1"/>
  <c r="AB83" i="1"/>
  <c r="AC83" i="1" s="1"/>
  <c r="Z81" i="1"/>
  <c r="U84" i="1"/>
  <c r="V84" i="1" s="1"/>
  <c r="AH81" i="1"/>
  <c r="K85" i="1"/>
  <c r="J85" i="1"/>
  <c r="I85" i="1"/>
  <c r="Q85" i="1"/>
  <c r="R85" i="1" s="1"/>
  <c r="Y81" i="1"/>
  <c r="N83" i="1"/>
  <c r="O83" i="1" s="1"/>
  <c r="L84" i="1"/>
  <c r="N84" i="1" s="1"/>
  <c r="O84" i="1" s="1"/>
  <c r="D87" i="1"/>
  <c r="F86" i="1"/>
  <c r="G86" i="1" s="1"/>
  <c r="AF81" i="1"/>
  <c r="AG81" i="1" s="1"/>
  <c r="S82" i="1"/>
  <c r="T82" i="1"/>
  <c r="I86" i="1" l="1"/>
  <c r="Q86" i="1"/>
  <c r="R86" i="1" s="1"/>
  <c r="K86" i="1"/>
  <c r="J86" i="1"/>
  <c r="U85" i="1"/>
  <c r="V85" i="1" s="1"/>
  <c r="F87" i="1"/>
  <c r="G87" i="1" s="1"/>
  <c r="D88" i="1"/>
  <c r="L85" i="1"/>
  <c r="M85" i="1" s="1"/>
  <c r="P85" i="1" s="1"/>
  <c r="X84" i="1"/>
  <c r="AB84" i="1"/>
  <c r="AC84" i="1" s="1"/>
  <c r="W83" i="1"/>
  <c r="AA83" i="1" s="1"/>
  <c r="AD83" i="1"/>
  <c r="AE83" i="1" s="1"/>
  <c r="M84" i="1"/>
  <c r="P84" i="1" s="1"/>
  <c r="AD82" i="1"/>
  <c r="W82" i="1"/>
  <c r="S85" i="1" l="1"/>
  <c r="T85" i="1"/>
  <c r="AE82" i="1"/>
  <c r="AH82" i="1"/>
  <c r="Y83" i="1"/>
  <c r="Q87" i="1"/>
  <c r="R87" i="1" s="1"/>
  <c r="K87" i="1"/>
  <c r="J87" i="1"/>
  <c r="I87" i="1"/>
  <c r="N86" i="1"/>
  <c r="L86" i="1"/>
  <c r="D89" i="1"/>
  <c r="F88" i="1"/>
  <c r="G88" i="1" s="1"/>
  <c r="S84" i="1"/>
  <c r="T84" i="1"/>
  <c r="Z83" i="1"/>
  <c r="AH83" i="1"/>
  <c r="O86" i="1"/>
  <c r="AF83" i="1"/>
  <c r="AG83" i="1" s="1"/>
  <c r="N85" i="1"/>
  <c r="O85" i="1" s="1"/>
  <c r="U86" i="1"/>
  <c r="V86" i="1" s="1"/>
  <c r="AA82" i="1"/>
  <c r="Z82" i="1"/>
  <c r="Y82" i="1"/>
  <c r="AB85" i="1"/>
  <c r="AC85" i="1" s="1"/>
  <c r="X85" i="1"/>
  <c r="M86" i="1"/>
  <c r="P86" i="1" s="1"/>
  <c r="S86" i="1" s="1"/>
  <c r="AD84" i="1" l="1"/>
  <c r="W84" i="1"/>
  <c r="U87" i="1"/>
  <c r="V87" i="1" s="1"/>
  <c r="AF82" i="1"/>
  <c r="AG82" i="1" s="1"/>
  <c r="T86" i="1"/>
  <c r="I88" i="1"/>
  <c r="Q88" i="1"/>
  <c r="R88" i="1" s="1"/>
  <c r="K88" i="1"/>
  <c r="J88" i="1"/>
  <c r="AD85" i="1"/>
  <c r="AE85" i="1" s="1"/>
  <c r="W85" i="1"/>
  <c r="AA85" i="1" s="1"/>
  <c r="X86" i="1"/>
  <c r="AB86" i="1"/>
  <c r="AC86" i="1" s="1"/>
  <c r="F89" i="1"/>
  <c r="G89" i="1" s="1"/>
  <c r="D90" i="1"/>
  <c r="L87" i="1"/>
  <c r="M87" i="1" s="1"/>
  <c r="P87" i="1" s="1"/>
  <c r="N87" i="1" l="1"/>
  <c r="O87" i="1" s="1"/>
  <c r="S87" i="1"/>
  <c r="T87" i="1"/>
  <c r="L88" i="1"/>
  <c r="N88" i="1" s="1"/>
  <c r="O88" i="1" s="1"/>
  <c r="D91" i="1"/>
  <c r="F90" i="1"/>
  <c r="G90" i="1" s="1"/>
  <c r="I89" i="1"/>
  <c r="J89" i="1"/>
  <c r="Q89" i="1"/>
  <c r="R89" i="1" s="1"/>
  <c r="K89" i="1"/>
  <c r="M88" i="1"/>
  <c r="P88" i="1" s="1"/>
  <c r="S88" i="1" s="1"/>
  <c r="Z85" i="1"/>
  <c r="AD86" i="1"/>
  <c r="AE86" i="1" s="1"/>
  <c r="W86" i="1"/>
  <c r="AA86" i="1" s="1"/>
  <c r="X87" i="1"/>
  <c r="AB87" i="1"/>
  <c r="AC87" i="1" s="1"/>
  <c r="AH85" i="1"/>
  <c r="AA84" i="1"/>
  <c r="Y84" i="1"/>
  <c r="Z84" i="1"/>
  <c r="AF85" i="1"/>
  <c r="AG85" i="1" s="1"/>
  <c r="T88" i="1"/>
  <c r="U88" i="1"/>
  <c r="V88" i="1" s="1"/>
  <c r="Y85" i="1"/>
  <c r="AE84" i="1"/>
  <c r="AH84" i="1"/>
  <c r="AB88" i="1" l="1"/>
  <c r="AC88" i="1" s="1"/>
  <c r="X88" i="1"/>
  <c r="AF86" i="1"/>
  <c r="AG86" i="1" s="1"/>
  <c r="L89" i="1"/>
  <c r="N89" i="1" s="1"/>
  <c r="O89" i="1" s="1"/>
  <c r="W88" i="1"/>
  <c r="AA88" i="1" s="1"/>
  <c r="AD88" i="1"/>
  <c r="AE88" i="1" s="1"/>
  <c r="Y86" i="1"/>
  <c r="AH86" i="1"/>
  <c r="M89" i="1"/>
  <c r="P89" i="1" s="1"/>
  <c r="S89" i="1" s="1"/>
  <c r="AF84" i="1"/>
  <c r="AG84" i="1" s="1"/>
  <c r="Z86" i="1"/>
  <c r="I90" i="1"/>
  <c r="K90" i="1"/>
  <c r="J90" i="1"/>
  <c r="Q90" i="1"/>
  <c r="R90" i="1" s="1"/>
  <c r="AD87" i="1"/>
  <c r="AE87" i="1" s="1"/>
  <c r="W87" i="1"/>
  <c r="AA87" i="1" s="1"/>
  <c r="U89" i="1"/>
  <c r="V89" i="1" s="1"/>
  <c r="D92" i="1"/>
  <c r="F91" i="1"/>
  <c r="G91" i="1" s="1"/>
  <c r="AF88" i="1" l="1"/>
  <c r="AG88" i="1" s="1"/>
  <c r="I91" i="1"/>
  <c r="J91" i="1"/>
  <c r="Q91" i="1"/>
  <c r="R91" i="1" s="1"/>
  <c r="K91" i="1"/>
  <c r="AF87" i="1"/>
  <c r="AG87" i="1" s="1"/>
  <c r="Y87" i="1"/>
  <c r="D93" i="1"/>
  <c r="F92" i="1"/>
  <c r="G92" i="1" s="1"/>
  <c r="Z87" i="1"/>
  <c r="T89" i="1"/>
  <c r="U90" i="1"/>
  <c r="V90" i="1" s="1"/>
  <c r="Y88" i="1"/>
  <c r="Z88" i="1"/>
  <c r="AB89" i="1"/>
  <c r="AC89" i="1" s="1"/>
  <c r="X89" i="1"/>
  <c r="L90" i="1"/>
  <c r="M90" i="1" s="1"/>
  <c r="P90" i="1" s="1"/>
  <c r="AH87" i="1"/>
  <c r="AH88" i="1"/>
  <c r="N90" i="1" l="1"/>
  <c r="O90" i="1" s="1"/>
  <c r="S90" i="1"/>
  <c r="T90" i="1"/>
  <c r="X90" i="1"/>
  <c r="AB90" i="1"/>
  <c r="AC90" i="1" s="1"/>
  <c r="J92" i="1"/>
  <c r="Q92" i="1"/>
  <c r="R92" i="1" s="1"/>
  <c r="K92" i="1"/>
  <c r="I92" i="1"/>
  <c r="L91" i="1"/>
  <c r="N91" i="1" s="1"/>
  <c r="O91" i="1" s="1"/>
  <c r="AD89" i="1"/>
  <c r="AE89" i="1" s="1"/>
  <c r="W89" i="1"/>
  <c r="AA89" i="1" s="1"/>
  <c r="D94" i="1"/>
  <c r="F93" i="1"/>
  <c r="G93" i="1" s="1"/>
  <c r="U91" i="1"/>
  <c r="V91" i="1" s="1"/>
  <c r="M91" i="1" l="1"/>
  <c r="P91" i="1" s="1"/>
  <c r="S91" i="1" s="1"/>
  <c r="AF89" i="1"/>
  <c r="AG89" i="1" s="1"/>
  <c r="K93" i="1"/>
  <c r="J93" i="1"/>
  <c r="I93" i="1"/>
  <c r="Q93" i="1"/>
  <c r="R93" i="1" s="1"/>
  <c r="U92" i="1"/>
  <c r="V92" i="1" s="1"/>
  <c r="AH89" i="1"/>
  <c r="T91" i="1"/>
  <c r="Z89" i="1"/>
  <c r="Y89" i="1"/>
  <c r="F94" i="1"/>
  <c r="G94" i="1" s="1"/>
  <c r="D95" i="1"/>
  <c r="L92" i="1"/>
  <c r="N92" i="1" s="1"/>
  <c r="O92" i="1" s="1"/>
  <c r="AD90" i="1"/>
  <c r="AE90" i="1" s="1"/>
  <c r="W90" i="1"/>
  <c r="AA90" i="1" s="1"/>
  <c r="X91" i="1"/>
  <c r="AB91" i="1"/>
  <c r="AC91" i="1" s="1"/>
  <c r="M92" i="1" l="1"/>
  <c r="P92" i="1" s="1"/>
  <c r="S92" i="1" s="1"/>
  <c r="J94" i="1"/>
  <c r="Q94" i="1"/>
  <c r="R94" i="1" s="1"/>
  <c r="K94" i="1"/>
  <c r="I94" i="1"/>
  <c r="Z90" i="1"/>
  <c r="X92" i="1"/>
  <c r="AB92" i="1"/>
  <c r="AC92" i="1" s="1"/>
  <c r="L93" i="1"/>
  <c r="M93" i="1" s="1"/>
  <c r="P93" i="1" s="1"/>
  <c r="T92" i="1"/>
  <c r="AF90" i="1"/>
  <c r="AG90" i="1" s="1"/>
  <c r="AH90" i="1"/>
  <c r="F95" i="1"/>
  <c r="G95" i="1" s="1"/>
  <c r="D96" i="1"/>
  <c r="AD91" i="1"/>
  <c r="AE91" i="1" s="1"/>
  <c r="W91" i="1"/>
  <c r="AA91" i="1" s="1"/>
  <c r="U93" i="1"/>
  <c r="V93" i="1" s="1"/>
  <c r="Y90" i="1"/>
  <c r="S93" i="1" l="1"/>
  <c r="T93" i="1"/>
  <c r="AB93" i="1"/>
  <c r="AC93" i="1" s="1"/>
  <c r="X93" i="1"/>
  <c r="F96" i="1"/>
  <c r="G96" i="1" s="1"/>
  <c r="D97" i="1"/>
  <c r="Y91" i="1"/>
  <c r="AD92" i="1"/>
  <c r="AE92" i="1" s="1"/>
  <c r="W92" i="1"/>
  <c r="AA92" i="1" s="1"/>
  <c r="Q95" i="1"/>
  <c r="R95" i="1" s="1"/>
  <c r="K95" i="1"/>
  <c r="I95" i="1"/>
  <c r="J95" i="1"/>
  <c r="AH91" i="1"/>
  <c r="N93" i="1"/>
  <c r="O93" i="1" s="1"/>
  <c r="U94" i="1"/>
  <c r="V94" i="1" s="1"/>
  <c r="AF91" i="1"/>
  <c r="AG91" i="1" s="1"/>
  <c r="Z91" i="1"/>
  <c r="L94" i="1"/>
  <c r="N94" i="1" s="1"/>
  <c r="O94" i="1" s="1"/>
  <c r="AH92" i="1" l="1"/>
  <c r="X94" i="1"/>
  <c r="AB94" i="1"/>
  <c r="AC94" i="1" s="1"/>
  <c r="L95" i="1"/>
  <c r="N95" i="1" s="1"/>
  <c r="O95" i="1" s="1"/>
  <c r="M94" i="1"/>
  <c r="P94" i="1" s="1"/>
  <c r="AF92" i="1"/>
  <c r="AG92" i="1" s="1"/>
  <c r="Z92" i="1"/>
  <c r="Y92" i="1"/>
  <c r="D98" i="1"/>
  <c r="F97" i="1"/>
  <c r="G97" i="1" s="1"/>
  <c r="AD93" i="1"/>
  <c r="AE93" i="1" s="1"/>
  <c r="W93" i="1"/>
  <c r="AA93" i="1" s="1"/>
  <c r="U95" i="1"/>
  <c r="V95" i="1" s="1"/>
  <c r="I96" i="1"/>
  <c r="Q96" i="1"/>
  <c r="R96" i="1" s="1"/>
  <c r="K96" i="1"/>
  <c r="J96" i="1"/>
  <c r="M95" i="1" l="1"/>
  <c r="P95" i="1" s="1"/>
  <c r="S95" i="1" s="1"/>
  <c r="L96" i="1"/>
  <c r="M96" i="1" s="1"/>
  <c r="P96" i="1" s="1"/>
  <c r="J97" i="1"/>
  <c r="K97" i="1"/>
  <c r="I97" i="1"/>
  <c r="Q97" i="1"/>
  <c r="R97" i="1" s="1"/>
  <c r="AH93" i="1"/>
  <c r="Z93" i="1"/>
  <c r="X95" i="1"/>
  <c r="AB95" i="1"/>
  <c r="AC95" i="1" s="1"/>
  <c r="F98" i="1"/>
  <c r="G98" i="1" s="1"/>
  <c r="D99" i="1"/>
  <c r="U96" i="1"/>
  <c r="V96" i="1" s="1"/>
  <c r="AF93" i="1"/>
  <c r="AG93" i="1" s="1"/>
  <c r="Y93" i="1"/>
  <c r="S94" i="1"/>
  <c r="T94" i="1"/>
  <c r="T95" i="1" l="1"/>
  <c r="S96" i="1"/>
  <c r="T96" i="1"/>
  <c r="AB96" i="1"/>
  <c r="AC96" i="1" s="1"/>
  <c r="X96" i="1"/>
  <c r="AD94" i="1"/>
  <c r="W94" i="1"/>
  <c r="D100" i="1"/>
  <c r="F99" i="1"/>
  <c r="G99" i="1" s="1"/>
  <c r="N96" i="1"/>
  <c r="O96" i="1" s="1"/>
  <c r="I98" i="1"/>
  <c r="K98" i="1"/>
  <c r="J98" i="1"/>
  <c r="Q98" i="1"/>
  <c r="R98" i="1" s="1"/>
  <c r="L97" i="1"/>
  <c r="M97" i="1" s="1"/>
  <c r="P97" i="1" s="1"/>
  <c r="U97" i="1"/>
  <c r="V97" i="1" s="1"/>
  <c r="AD95" i="1"/>
  <c r="AE95" i="1" s="1"/>
  <c r="W95" i="1"/>
  <c r="AA95" i="1" s="1"/>
  <c r="S97" i="1" l="1"/>
  <c r="T97" i="1"/>
  <c r="AH95" i="1"/>
  <c r="L98" i="1"/>
  <c r="N98" i="1" s="1"/>
  <c r="O98" i="1" s="1"/>
  <c r="AE94" i="1"/>
  <c r="AH94" i="1"/>
  <c r="AF95" i="1"/>
  <c r="AG95" i="1" s="1"/>
  <c r="N97" i="1"/>
  <c r="O97" i="1" s="1"/>
  <c r="I99" i="1"/>
  <c r="Q99" i="1"/>
  <c r="R99" i="1" s="1"/>
  <c r="K99" i="1"/>
  <c r="J99" i="1"/>
  <c r="X97" i="1"/>
  <c r="AB97" i="1"/>
  <c r="AC97" i="1" s="1"/>
  <c r="M98" i="1"/>
  <c r="P98" i="1" s="1"/>
  <c r="S98" i="1" s="1"/>
  <c r="D101" i="1"/>
  <c r="F100" i="1"/>
  <c r="G100" i="1" s="1"/>
  <c r="Y95" i="1"/>
  <c r="W96" i="1"/>
  <c r="AA96" i="1" s="1"/>
  <c r="AD96" i="1"/>
  <c r="AE96" i="1" s="1"/>
  <c r="U98" i="1"/>
  <c r="V98" i="1" s="1"/>
  <c r="AA94" i="1"/>
  <c r="Z94" i="1"/>
  <c r="Y94" i="1"/>
  <c r="Z95" i="1"/>
  <c r="T98" i="1" l="1"/>
  <c r="AB98" i="1"/>
  <c r="AC98" i="1" s="1"/>
  <c r="X98" i="1"/>
  <c r="F101" i="1"/>
  <c r="G101" i="1" s="1"/>
  <c r="D102" i="1"/>
  <c r="W98" i="1"/>
  <c r="AA98" i="1" s="1"/>
  <c r="Z96" i="1"/>
  <c r="Q100" i="1"/>
  <c r="R100" i="1" s="1"/>
  <c r="K100" i="1"/>
  <c r="I100" i="1"/>
  <c r="J100" i="1"/>
  <c r="U99" i="1"/>
  <c r="V99" i="1" s="1"/>
  <c r="AH96" i="1"/>
  <c r="AF94" i="1"/>
  <c r="AG94" i="1" s="1"/>
  <c r="AD97" i="1"/>
  <c r="AE97" i="1" s="1"/>
  <c r="W97" i="1"/>
  <c r="AA97" i="1" s="1"/>
  <c r="AF96" i="1"/>
  <c r="AG96" i="1" s="1"/>
  <c r="L99" i="1"/>
  <c r="N99" i="1" s="1"/>
  <c r="O99" i="1" s="1"/>
  <c r="Y96" i="1"/>
  <c r="AD98" i="1" l="1"/>
  <c r="AE98" i="1" s="1"/>
  <c r="AF98" i="1" s="1"/>
  <c r="AG98" i="1" s="1"/>
  <c r="X99" i="1"/>
  <c r="AB99" i="1"/>
  <c r="AC99" i="1" s="1"/>
  <c r="F102" i="1"/>
  <c r="G102" i="1" s="1"/>
  <c r="D103" i="1"/>
  <c r="M99" i="1"/>
  <c r="P99" i="1" s="1"/>
  <c r="Y97" i="1"/>
  <c r="AH97" i="1"/>
  <c r="J101" i="1"/>
  <c r="I101" i="1"/>
  <c r="K101" i="1"/>
  <c r="Q101" i="1"/>
  <c r="R101" i="1" s="1"/>
  <c r="AF97" i="1"/>
  <c r="AG97" i="1" s="1"/>
  <c r="Z97" i="1"/>
  <c r="U100" i="1"/>
  <c r="V100" i="1" s="1"/>
  <c r="Z98" i="1"/>
  <c r="Y98" i="1"/>
  <c r="L100" i="1"/>
  <c r="M100" i="1" s="1"/>
  <c r="P100" i="1" s="1"/>
  <c r="AH98" i="1"/>
  <c r="S100" i="1" l="1"/>
  <c r="T100" i="1"/>
  <c r="X100" i="1"/>
  <c r="AB100" i="1"/>
  <c r="AC100" i="1" s="1"/>
  <c r="L101" i="1"/>
  <c r="N101" i="1" s="1"/>
  <c r="O101" i="1" s="1"/>
  <c r="S99" i="1"/>
  <c r="T99" i="1"/>
  <c r="U101" i="1"/>
  <c r="V101" i="1" s="1"/>
  <c r="F103" i="1"/>
  <c r="G103" i="1" s="1"/>
  <c r="D104" i="1"/>
  <c r="K102" i="1"/>
  <c r="J102" i="1"/>
  <c r="I102" i="1"/>
  <c r="Q102" i="1"/>
  <c r="R102" i="1" s="1"/>
  <c r="N100" i="1"/>
  <c r="O100" i="1" s="1"/>
  <c r="K103" i="1" l="1"/>
  <c r="I103" i="1"/>
  <c r="Q103" i="1"/>
  <c r="R103" i="1" s="1"/>
  <c r="J103" i="1"/>
  <c r="AD99" i="1"/>
  <c r="W99" i="1"/>
  <c r="U102" i="1"/>
  <c r="V102" i="1" s="1"/>
  <c r="AB101" i="1"/>
  <c r="AC101" i="1" s="1"/>
  <c r="X101" i="1"/>
  <c r="M101" i="1"/>
  <c r="P101" i="1" s="1"/>
  <c r="L102" i="1"/>
  <c r="M102" i="1" s="1"/>
  <c r="P102" i="1" s="1"/>
  <c r="W100" i="1"/>
  <c r="AA100" i="1" s="1"/>
  <c r="AD100" i="1"/>
  <c r="AE100" i="1" s="1"/>
  <c r="D105" i="1"/>
  <c r="F104" i="1"/>
  <c r="G104" i="1" s="1"/>
  <c r="S102" i="1" l="1"/>
  <c r="T102" i="1"/>
  <c r="I104" i="1"/>
  <c r="K104" i="1"/>
  <c r="Q104" i="1"/>
  <c r="R104" i="1" s="1"/>
  <c r="J104" i="1"/>
  <c r="D106" i="1"/>
  <c r="F105" i="1"/>
  <c r="G105" i="1" s="1"/>
  <c r="N102" i="1"/>
  <c r="O102" i="1" s="1"/>
  <c r="Y100" i="1"/>
  <c r="X102" i="1"/>
  <c r="AB102" i="1"/>
  <c r="AC102" i="1" s="1"/>
  <c r="L103" i="1"/>
  <c r="N103" i="1" s="1"/>
  <c r="O103" i="1" s="1"/>
  <c r="AF100" i="1"/>
  <c r="AG100" i="1" s="1"/>
  <c r="S101" i="1"/>
  <c r="T101" i="1"/>
  <c r="Z100" i="1"/>
  <c r="AH100" i="1"/>
  <c r="U103" i="1"/>
  <c r="V103" i="1" s="1"/>
  <c r="AA99" i="1"/>
  <c r="Z99" i="1"/>
  <c r="Y99" i="1"/>
  <c r="M103" i="1"/>
  <c r="P103" i="1" s="1"/>
  <c r="S103" i="1" s="1"/>
  <c r="AE99" i="1"/>
  <c r="AH99" i="1"/>
  <c r="Q105" i="1" l="1"/>
  <c r="R105" i="1" s="1"/>
  <c r="K105" i="1"/>
  <c r="J105" i="1"/>
  <c r="I105" i="1"/>
  <c r="D107" i="1"/>
  <c r="F106" i="1"/>
  <c r="G106" i="1" s="1"/>
  <c r="AF99" i="1"/>
  <c r="AG99" i="1" s="1"/>
  <c r="T103" i="1"/>
  <c r="W101" i="1"/>
  <c r="AD101" i="1"/>
  <c r="L104" i="1"/>
  <c r="M104" i="1" s="1"/>
  <c r="P104" i="1" s="1"/>
  <c r="AD102" i="1"/>
  <c r="AE102" i="1" s="1"/>
  <c r="W102" i="1"/>
  <c r="AA102" i="1" s="1"/>
  <c r="AB103" i="1"/>
  <c r="AC103" i="1" s="1"/>
  <c r="X103" i="1"/>
  <c r="U104" i="1"/>
  <c r="V104" i="1" s="1"/>
  <c r="N104" i="1" l="1"/>
  <c r="O104" i="1" s="1"/>
  <c r="S104" i="1"/>
  <c r="T104" i="1"/>
  <c r="AE101" i="1"/>
  <c r="AH101" i="1"/>
  <c r="Z102" i="1"/>
  <c r="L105" i="1"/>
  <c r="N105" i="1" s="1"/>
  <c r="O105" i="1" s="1"/>
  <c r="AF102" i="1"/>
  <c r="AG102" i="1" s="1"/>
  <c r="AA101" i="1"/>
  <c r="Z101" i="1"/>
  <c r="Y101" i="1"/>
  <c r="Y102" i="1"/>
  <c r="AB104" i="1"/>
  <c r="AC104" i="1" s="1"/>
  <c r="X104" i="1"/>
  <c r="W103" i="1"/>
  <c r="AA103" i="1" s="1"/>
  <c r="AD103" i="1"/>
  <c r="AE103" i="1" s="1"/>
  <c r="I106" i="1"/>
  <c r="Q106" i="1"/>
  <c r="R106" i="1" s="1"/>
  <c r="J106" i="1"/>
  <c r="K106" i="1"/>
  <c r="U105" i="1"/>
  <c r="V105" i="1" s="1"/>
  <c r="F107" i="1"/>
  <c r="G107" i="1" s="1"/>
  <c r="D108" i="1"/>
  <c r="M105" i="1"/>
  <c r="P105" i="1" s="1"/>
  <c r="S105" i="1" s="1"/>
  <c r="AH102" i="1"/>
  <c r="AH103" i="1" l="1"/>
  <c r="F108" i="1"/>
  <c r="G108" i="1" s="1"/>
  <c r="D109" i="1"/>
  <c r="I107" i="1"/>
  <c r="K107" i="1"/>
  <c r="Q107" i="1"/>
  <c r="R107" i="1" s="1"/>
  <c r="J107" i="1"/>
  <c r="AF103" i="1"/>
  <c r="AG103" i="1" s="1"/>
  <c r="AF101" i="1"/>
  <c r="AG101" i="1" s="1"/>
  <c r="L106" i="1"/>
  <c r="N106" i="1" s="1"/>
  <c r="O106" i="1" s="1"/>
  <c r="T105" i="1"/>
  <c r="U106" i="1"/>
  <c r="V106" i="1" s="1"/>
  <c r="Y103" i="1"/>
  <c r="W104" i="1"/>
  <c r="AA104" i="1" s="1"/>
  <c r="AD104" i="1"/>
  <c r="AE104" i="1" s="1"/>
  <c r="AB105" i="1"/>
  <c r="AC105" i="1" s="1"/>
  <c r="X105" i="1"/>
  <c r="Z103" i="1"/>
  <c r="M106" i="1" l="1"/>
  <c r="P106" i="1" s="1"/>
  <c r="S106" i="1" s="1"/>
  <c r="AH104" i="1"/>
  <c r="AB106" i="1"/>
  <c r="AC106" i="1" s="1"/>
  <c r="X106" i="1"/>
  <c r="Z104" i="1"/>
  <c r="AF104" i="1"/>
  <c r="AG104" i="1" s="1"/>
  <c r="T106" i="1"/>
  <c r="Y104" i="1"/>
  <c r="L107" i="1"/>
  <c r="M107" i="1" s="1"/>
  <c r="P107" i="1" s="1"/>
  <c r="F109" i="1"/>
  <c r="G109" i="1" s="1"/>
  <c r="D110" i="1"/>
  <c r="W105" i="1"/>
  <c r="AA105" i="1" s="1"/>
  <c r="AD105" i="1"/>
  <c r="AE105" i="1" s="1"/>
  <c r="U107" i="1"/>
  <c r="V107" i="1" s="1"/>
  <c r="J108" i="1"/>
  <c r="K108" i="1"/>
  <c r="I108" i="1"/>
  <c r="Q108" i="1"/>
  <c r="R108" i="1" s="1"/>
  <c r="S107" i="1" l="1"/>
  <c r="T107" i="1"/>
  <c r="X107" i="1"/>
  <c r="AB107" i="1"/>
  <c r="AC107" i="1" s="1"/>
  <c r="K109" i="1"/>
  <c r="I109" i="1"/>
  <c r="J109" i="1"/>
  <c r="Q109" i="1"/>
  <c r="R109" i="1" s="1"/>
  <c r="W106" i="1"/>
  <c r="AA106" i="1" s="1"/>
  <c r="AD106" i="1"/>
  <c r="AE106" i="1" s="1"/>
  <c r="L108" i="1"/>
  <c r="M108" i="1" s="1"/>
  <c r="P108" i="1" s="1"/>
  <c r="AF105" i="1"/>
  <c r="AG105" i="1" s="1"/>
  <c r="N107" i="1"/>
  <c r="O107" i="1" s="1"/>
  <c r="Y105" i="1"/>
  <c r="U108" i="1"/>
  <c r="V108" i="1" s="1"/>
  <c r="D111" i="1"/>
  <c r="F110" i="1"/>
  <c r="G110" i="1" s="1"/>
  <c r="AH105" i="1"/>
  <c r="Z105" i="1"/>
  <c r="N108" i="1" l="1"/>
  <c r="O108" i="1" s="1"/>
  <c r="Z106" i="1"/>
  <c r="Y106" i="1"/>
  <c r="S108" i="1"/>
  <c r="T108" i="1"/>
  <c r="AB108" i="1"/>
  <c r="AC108" i="1" s="1"/>
  <c r="X108" i="1"/>
  <c r="K110" i="1"/>
  <c r="I110" i="1"/>
  <c r="J110" i="1"/>
  <c r="Q110" i="1"/>
  <c r="R110" i="1" s="1"/>
  <c r="U109" i="1"/>
  <c r="V109" i="1" s="1"/>
  <c r="F111" i="1"/>
  <c r="G111" i="1" s="1"/>
  <c r="D112" i="1"/>
  <c r="AH106" i="1"/>
  <c r="L109" i="1"/>
  <c r="N109" i="1" s="1"/>
  <c r="O109" i="1" s="1"/>
  <c r="AF106" i="1"/>
  <c r="AG106" i="1" s="1"/>
  <c r="W107" i="1"/>
  <c r="AA107" i="1" s="1"/>
  <c r="AD107" i="1"/>
  <c r="AE107" i="1" s="1"/>
  <c r="AH107" i="1" l="1"/>
  <c r="M109" i="1"/>
  <c r="P109" i="1" s="1"/>
  <c r="Y107" i="1"/>
  <c r="F112" i="1"/>
  <c r="G112" i="1" s="1"/>
  <c r="D113" i="1"/>
  <c r="U110" i="1"/>
  <c r="V110" i="1" s="1"/>
  <c r="AF107" i="1"/>
  <c r="AG107" i="1" s="1"/>
  <c r="Q111" i="1"/>
  <c r="R111" i="1" s="1"/>
  <c r="K111" i="1"/>
  <c r="J111" i="1"/>
  <c r="I111" i="1"/>
  <c r="L110" i="1"/>
  <c r="N110" i="1" s="1"/>
  <c r="O110" i="1" s="1"/>
  <c r="X109" i="1"/>
  <c r="AB109" i="1"/>
  <c r="AC109" i="1" s="1"/>
  <c r="M110" i="1"/>
  <c r="P110" i="1" s="1"/>
  <c r="S110" i="1" s="1"/>
  <c r="AD108" i="1"/>
  <c r="AE108" i="1" s="1"/>
  <c r="W108" i="1"/>
  <c r="AA108" i="1" s="1"/>
  <c r="Z107" i="1"/>
  <c r="L111" i="1" l="1"/>
  <c r="N111" i="1" s="1"/>
  <c r="O111" i="1" s="1"/>
  <c r="U111" i="1"/>
  <c r="V111" i="1" s="1"/>
  <c r="Z108" i="1"/>
  <c r="K112" i="1"/>
  <c r="I112" i="1"/>
  <c r="Q112" i="1"/>
  <c r="R112" i="1" s="1"/>
  <c r="J112" i="1"/>
  <c r="AH108" i="1"/>
  <c r="M111" i="1"/>
  <c r="P111" i="1" s="1"/>
  <c r="S111" i="1" s="1"/>
  <c r="T110" i="1"/>
  <c r="AB110" i="1"/>
  <c r="AC110" i="1" s="1"/>
  <c r="X110" i="1"/>
  <c r="S109" i="1"/>
  <c r="T109" i="1"/>
  <c r="AF108" i="1"/>
  <c r="AG108" i="1" s="1"/>
  <c r="Y108" i="1"/>
  <c r="F113" i="1"/>
  <c r="G113" i="1" s="1"/>
  <c r="D114" i="1"/>
  <c r="X111" i="1" l="1"/>
  <c r="AB111" i="1"/>
  <c r="AC111" i="1" s="1"/>
  <c r="AD110" i="1"/>
  <c r="AE110" i="1" s="1"/>
  <c r="W110" i="1"/>
  <c r="AA110" i="1" s="1"/>
  <c r="K113" i="1"/>
  <c r="J113" i="1"/>
  <c r="I113" i="1"/>
  <c r="Q113" i="1"/>
  <c r="R113" i="1" s="1"/>
  <c r="W109" i="1"/>
  <c r="AD109" i="1"/>
  <c r="L112" i="1"/>
  <c r="M112" i="1" s="1"/>
  <c r="P112" i="1" s="1"/>
  <c r="D115" i="1"/>
  <c r="F114" i="1"/>
  <c r="G114" i="1" s="1"/>
  <c r="U112" i="1"/>
  <c r="V112" i="1" s="1"/>
  <c r="T111" i="1"/>
  <c r="Z110" i="1" l="1"/>
  <c r="AH110" i="1"/>
  <c r="Y110" i="1"/>
  <c r="S112" i="1"/>
  <c r="T112" i="1"/>
  <c r="AE109" i="1"/>
  <c r="AH109" i="1"/>
  <c r="L113" i="1"/>
  <c r="N113" i="1" s="1"/>
  <c r="O113" i="1" s="1"/>
  <c r="AF110" i="1"/>
  <c r="AG110" i="1" s="1"/>
  <c r="X112" i="1"/>
  <c r="AB112" i="1"/>
  <c r="AC112" i="1" s="1"/>
  <c r="AA109" i="1"/>
  <c r="Z109" i="1"/>
  <c r="Y109" i="1"/>
  <c r="D116" i="1"/>
  <c r="F115" i="1"/>
  <c r="G115" i="1" s="1"/>
  <c r="W111" i="1"/>
  <c r="AA111" i="1" s="1"/>
  <c r="AD111" i="1"/>
  <c r="AE111" i="1" s="1"/>
  <c r="U113" i="1"/>
  <c r="V113" i="1" s="1"/>
  <c r="I114" i="1"/>
  <c r="Q114" i="1"/>
  <c r="R114" i="1" s="1"/>
  <c r="K114" i="1"/>
  <c r="J114" i="1"/>
  <c r="N112" i="1"/>
  <c r="O112" i="1" s="1"/>
  <c r="M113" i="1"/>
  <c r="P113" i="1" s="1"/>
  <c r="S113" i="1" s="1"/>
  <c r="Z111" i="1" l="1"/>
  <c r="T113" i="1"/>
  <c r="F116" i="1"/>
  <c r="G116" i="1" s="1"/>
  <c r="D117" i="1"/>
  <c r="L114" i="1"/>
  <c r="M114" i="1" s="1"/>
  <c r="P114" i="1" s="1"/>
  <c r="Y111" i="1"/>
  <c r="AF111" i="1"/>
  <c r="AG111" i="1" s="1"/>
  <c r="AH111" i="1"/>
  <c r="AF109" i="1"/>
  <c r="AG109" i="1" s="1"/>
  <c r="W112" i="1"/>
  <c r="AA112" i="1" s="1"/>
  <c r="AD112" i="1"/>
  <c r="AE112" i="1" s="1"/>
  <c r="U114" i="1"/>
  <c r="V114" i="1" s="1"/>
  <c r="X113" i="1"/>
  <c r="AB113" i="1"/>
  <c r="AC113" i="1" s="1"/>
  <c r="K115" i="1"/>
  <c r="J115" i="1"/>
  <c r="I115" i="1"/>
  <c r="Q115" i="1"/>
  <c r="R115" i="1" s="1"/>
  <c r="N114" i="1" l="1"/>
  <c r="O114" i="1" s="1"/>
  <c r="S114" i="1"/>
  <c r="T114" i="1"/>
  <c r="AF112" i="1"/>
  <c r="AG112" i="1" s="1"/>
  <c r="D118" i="1"/>
  <c r="F117" i="1"/>
  <c r="G117" i="1" s="1"/>
  <c r="K116" i="1"/>
  <c r="I116" i="1"/>
  <c r="J116" i="1"/>
  <c r="Q116" i="1"/>
  <c r="R116" i="1" s="1"/>
  <c r="Z112" i="1"/>
  <c r="L115" i="1"/>
  <c r="N115" i="1" s="1"/>
  <c r="O115" i="1" s="1"/>
  <c r="AH112" i="1"/>
  <c r="AD113" i="1"/>
  <c r="AE113" i="1" s="1"/>
  <c r="W113" i="1"/>
  <c r="AA113" i="1" s="1"/>
  <c r="U115" i="1"/>
  <c r="V115" i="1" s="1"/>
  <c r="Y112" i="1"/>
  <c r="X114" i="1"/>
  <c r="AB114" i="1"/>
  <c r="AC114" i="1" s="1"/>
  <c r="M115" i="1" l="1"/>
  <c r="P115" i="1" s="1"/>
  <c r="AF113" i="1"/>
  <c r="AG113" i="1" s="1"/>
  <c r="U116" i="1"/>
  <c r="V116" i="1" s="1"/>
  <c r="J117" i="1"/>
  <c r="I117" i="1"/>
  <c r="Q117" i="1"/>
  <c r="R117" i="1" s="1"/>
  <c r="K117" i="1"/>
  <c r="AH113" i="1"/>
  <c r="Y113" i="1"/>
  <c r="L116" i="1"/>
  <c r="N116" i="1"/>
  <c r="O116" i="1" s="1"/>
  <c r="D119" i="1"/>
  <c r="F118" i="1"/>
  <c r="G118" i="1" s="1"/>
  <c r="W114" i="1"/>
  <c r="AA114" i="1" s="1"/>
  <c r="AD114" i="1"/>
  <c r="AE114" i="1" s="1"/>
  <c r="X115" i="1"/>
  <c r="AB115" i="1"/>
  <c r="AC115" i="1" s="1"/>
  <c r="Z113" i="1"/>
  <c r="M116" i="1"/>
  <c r="P116" i="1" s="1"/>
  <c r="S116" i="1" s="1"/>
  <c r="Z114" i="1" l="1"/>
  <c r="Y114" i="1"/>
  <c r="Q118" i="1"/>
  <c r="R118" i="1" s="1"/>
  <c r="J118" i="1"/>
  <c r="K118" i="1"/>
  <c r="I118" i="1"/>
  <c r="U117" i="1"/>
  <c r="V117" i="1" s="1"/>
  <c r="D120" i="1"/>
  <c r="F119" i="1"/>
  <c r="G119" i="1" s="1"/>
  <c r="AH114" i="1"/>
  <c r="AF114" i="1"/>
  <c r="AG114" i="1" s="1"/>
  <c r="L117" i="1"/>
  <c r="M117" i="1" s="1"/>
  <c r="P117" i="1" s="1"/>
  <c r="T116" i="1"/>
  <c r="X116" i="1"/>
  <c r="AB116" i="1"/>
  <c r="AC116" i="1" s="1"/>
  <c r="S115" i="1"/>
  <c r="T115" i="1"/>
  <c r="S117" i="1" l="1"/>
  <c r="T117" i="1"/>
  <c r="W116" i="1"/>
  <c r="AA116" i="1" s="1"/>
  <c r="AD116" i="1"/>
  <c r="AE116" i="1" s="1"/>
  <c r="I119" i="1"/>
  <c r="Q119" i="1"/>
  <c r="R119" i="1" s="1"/>
  <c r="K119" i="1"/>
  <c r="J119" i="1"/>
  <c r="L118" i="1"/>
  <c r="N118" i="1" s="1"/>
  <c r="O118" i="1" s="1"/>
  <c r="AD115" i="1"/>
  <c r="W115" i="1"/>
  <c r="X117" i="1"/>
  <c r="AB117" i="1"/>
  <c r="AC117" i="1" s="1"/>
  <c r="U118" i="1"/>
  <c r="V118" i="1" s="1"/>
  <c r="Y116" i="1"/>
  <c r="F120" i="1"/>
  <c r="G120" i="1" s="1"/>
  <c r="D121" i="1"/>
  <c r="N117" i="1"/>
  <c r="O117" i="1" s="1"/>
  <c r="M118" i="1"/>
  <c r="P118" i="1" s="1"/>
  <c r="S118" i="1" s="1"/>
  <c r="AH116" i="1" l="1"/>
  <c r="X118" i="1"/>
  <c r="AB118" i="1"/>
  <c r="AC118" i="1" s="1"/>
  <c r="AE115" i="1"/>
  <c r="AH115" i="1"/>
  <c r="I120" i="1"/>
  <c r="K120" i="1"/>
  <c r="J120" i="1"/>
  <c r="Q120" i="1"/>
  <c r="R120" i="1" s="1"/>
  <c r="U119" i="1"/>
  <c r="V119" i="1" s="1"/>
  <c r="Z116" i="1"/>
  <c r="AD117" i="1"/>
  <c r="AE117" i="1" s="1"/>
  <c r="W117" i="1"/>
  <c r="AA117" i="1" s="1"/>
  <c r="F121" i="1"/>
  <c r="G121" i="1" s="1"/>
  <c r="D122" i="1"/>
  <c r="T118" i="1"/>
  <c r="AA115" i="1"/>
  <c r="Y115" i="1"/>
  <c r="Z115" i="1"/>
  <c r="L119" i="1"/>
  <c r="N119" i="1" s="1"/>
  <c r="O119" i="1" s="1"/>
  <c r="AF116" i="1"/>
  <c r="AG116" i="1" s="1"/>
  <c r="X119" i="1" l="1"/>
  <c r="AB119" i="1"/>
  <c r="AC119" i="1" s="1"/>
  <c r="L120" i="1"/>
  <c r="N120" i="1" s="1"/>
  <c r="O120" i="1" s="1"/>
  <c r="D123" i="1"/>
  <c r="F122" i="1"/>
  <c r="G122" i="1" s="1"/>
  <c r="M119" i="1"/>
  <c r="P119" i="1" s="1"/>
  <c r="J121" i="1"/>
  <c r="Q121" i="1"/>
  <c r="R121" i="1" s="1"/>
  <c r="K121" i="1"/>
  <c r="I121" i="1"/>
  <c r="Y117" i="1"/>
  <c r="AF115" i="1"/>
  <c r="AG115" i="1" s="1"/>
  <c r="Z117" i="1"/>
  <c r="AH117" i="1"/>
  <c r="M120" i="1"/>
  <c r="P120" i="1" s="1"/>
  <c r="S120" i="1" s="1"/>
  <c r="W118" i="1"/>
  <c r="AA118" i="1" s="1"/>
  <c r="AD118" i="1"/>
  <c r="AE118" i="1" s="1"/>
  <c r="AF117" i="1"/>
  <c r="AG117" i="1" s="1"/>
  <c r="U120" i="1"/>
  <c r="V120" i="1" s="1"/>
  <c r="Y118" i="1" l="1"/>
  <c r="T120" i="1"/>
  <c r="L121" i="1"/>
  <c r="N121" i="1" s="1"/>
  <c r="O121" i="1" s="1"/>
  <c r="X120" i="1"/>
  <c r="AB120" i="1"/>
  <c r="AC120" i="1" s="1"/>
  <c r="Z118" i="1"/>
  <c r="AH118" i="1"/>
  <c r="S119" i="1"/>
  <c r="T119" i="1"/>
  <c r="Q122" i="1"/>
  <c r="R122" i="1" s="1"/>
  <c r="K122" i="1"/>
  <c r="J122" i="1"/>
  <c r="I122" i="1"/>
  <c r="AF118" i="1"/>
  <c r="AG118" i="1" s="1"/>
  <c r="U121" i="1"/>
  <c r="V121" i="1" s="1"/>
  <c r="F123" i="1"/>
  <c r="G123" i="1" s="1"/>
  <c r="D124" i="1"/>
  <c r="X121" i="1" l="1"/>
  <c r="AB121" i="1"/>
  <c r="AC121" i="1" s="1"/>
  <c r="U122" i="1"/>
  <c r="V122" i="1" s="1"/>
  <c r="M121" i="1"/>
  <c r="P121" i="1" s="1"/>
  <c r="F124" i="1"/>
  <c r="G124" i="1" s="1"/>
  <c r="D125" i="1"/>
  <c r="L122" i="1"/>
  <c r="M122" i="1" s="1"/>
  <c r="P122" i="1" s="1"/>
  <c r="W119" i="1"/>
  <c r="AD119" i="1"/>
  <c r="K123" i="1"/>
  <c r="J123" i="1"/>
  <c r="I123" i="1"/>
  <c r="Q123" i="1"/>
  <c r="R123" i="1" s="1"/>
  <c r="AD120" i="1"/>
  <c r="AE120" i="1" s="1"/>
  <c r="W120" i="1"/>
  <c r="AA120" i="1" s="1"/>
  <c r="S122" i="1" l="1"/>
  <c r="T122" i="1"/>
  <c r="U123" i="1"/>
  <c r="V123" i="1" s="1"/>
  <c r="AA119" i="1"/>
  <c r="Z119" i="1"/>
  <c r="Y119" i="1"/>
  <c r="AH120" i="1"/>
  <c r="L123" i="1"/>
  <c r="N123" i="1" s="1"/>
  <c r="O123" i="1" s="1"/>
  <c r="N122" i="1"/>
  <c r="O122" i="1" s="1"/>
  <c r="Z120" i="1"/>
  <c r="X122" i="1"/>
  <c r="AB122" i="1"/>
  <c r="AC122" i="1" s="1"/>
  <c r="AE119" i="1"/>
  <c r="AH119" i="1"/>
  <c r="D126" i="1"/>
  <c r="F125" i="1"/>
  <c r="G125" i="1" s="1"/>
  <c r="Y120" i="1"/>
  <c r="AF120" i="1"/>
  <c r="AG120" i="1" s="1"/>
  <c r="M123" i="1"/>
  <c r="P123" i="1" s="1"/>
  <c r="S123" i="1" s="1"/>
  <c r="Q124" i="1"/>
  <c r="R124" i="1" s="1"/>
  <c r="K124" i="1"/>
  <c r="J124" i="1"/>
  <c r="I124" i="1"/>
  <c r="S121" i="1"/>
  <c r="T121" i="1"/>
  <c r="AF119" i="1" l="1"/>
  <c r="AG119" i="1" s="1"/>
  <c r="X123" i="1"/>
  <c r="AB123" i="1"/>
  <c r="AC123" i="1" s="1"/>
  <c r="I125" i="1"/>
  <c r="Q125" i="1"/>
  <c r="R125" i="1" s="1"/>
  <c r="K125" i="1"/>
  <c r="J125" i="1"/>
  <c r="L124" i="1"/>
  <c r="M124" i="1" s="1"/>
  <c r="P124" i="1" s="1"/>
  <c r="W121" i="1"/>
  <c r="AD121" i="1"/>
  <c r="D127" i="1"/>
  <c r="F126" i="1"/>
  <c r="G126" i="1" s="1"/>
  <c r="W122" i="1"/>
  <c r="AA122" i="1" s="1"/>
  <c r="AD122" i="1"/>
  <c r="AE122" i="1" s="1"/>
  <c r="U124" i="1"/>
  <c r="V124" i="1" s="1"/>
  <c r="T123" i="1"/>
  <c r="S124" i="1" l="1"/>
  <c r="T124" i="1"/>
  <c r="W123" i="1"/>
  <c r="AA123" i="1" s="1"/>
  <c r="AD123" i="1"/>
  <c r="AE123" i="1" s="1"/>
  <c r="F127" i="1"/>
  <c r="G127" i="1" s="1"/>
  <c r="D128" i="1"/>
  <c r="L125" i="1"/>
  <c r="N125" i="1" s="1"/>
  <c r="O125" i="1" s="1"/>
  <c r="Z122" i="1"/>
  <c r="N124" i="1"/>
  <c r="O124" i="1" s="1"/>
  <c r="X124" i="1"/>
  <c r="AB124" i="1"/>
  <c r="AC124" i="1" s="1"/>
  <c r="Y122" i="1"/>
  <c r="AE121" i="1"/>
  <c r="AH121" i="1"/>
  <c r="U125" i="1"/>
  <c r="V125" i="1" s="1"/>
  <c r="AF122" i="1"/>
  <c r="AG122" i="1" s="1"/>
  <c r="I126" i="1"/>
  <c r="Q126" i="1"/>
  <c r="R126" i="1" s="1"/>
  <c r="K126" i="1"/>
  <c r="J126" i="1"/>
  <c r="AA121" i="1"/>
  <c r="Y121" i="1"/>
  <c r="Z121" i="1"/>
  <c r="AH122" i="1"/>
  <c r="M125" i="1"/>
  <c r="P125" i="1" s="1"/>
  <c r="S125" i="1" s="1"/>
  <c r="Y123" i="1" l="1"/>
  <c r="Z123" i="1"/>
  <c r="AH123" i="1"/>
  <c r="X125" i="1"/>
  <c r="AB125" i="1"/>
  <c r="AC125" i="1" s="1"/>
  <c r="AF123" i="1"/>
  <c r="AG123" i="1" s="1"/>
  <c r="L126" i="1"/>
  <c r="N126" i="1" s="1"/>
  <c r="O126" i="1" s="1"/>
  <c r="AF121" i="1"/>
  <c r="AG121" i="1" s="1"/>
  <c r="D129" i="1"/>
  <c r="F128" i="1"/>
  <c r="G128" i="1" s="1"/>
  <c r="AD124" i="1"/>
  <c r="AE124" i="1" s="1"/>
  <c r="W124" i="1"/>
  <c r="AA124" i="1" s="1"/>
  <c r="U126" i="1"/>
  <c r="V126" i="1" s="1"/>
  <c r="T125" i="1"/>
  <c r="J127" i="1"/>
  <c r="Q127" i="1"/>
  <c r="R127" i="1" s="1"/>
  <c r="I127" i="1"/>
  <c r="K127" i="1"/>
  <c r="AF124" i="1" l="1"/>
  <c r="AG124" i="1" s="1"/>
  <c r="M126" i="1"/>
  <c r="P126" i="1" s="1"/>
  <c r="U127" i="1"/>
  <c r="V127" i="1" s="1"/>
  <c r="L127" i="1"/>
  <c r="N127" i="1" s="1"/>
  <c r="O127" i="1" s="1"/>
  <c r="W125" i="1"/>
  <c r="AA125" i="1" s="1"/>
  <c r="AD125" i="1"/>
  <c r="AE125" i="1" s="1"/>
  <c r="Q128" i="1"/>
  <c r="R128" i="1" s="1"/>
  <c r="I128" i="1"/>
  <c r="J128" i="1"/>
  <c r="K128" i="1"/>
  <c r="Z124" i="1"/>
  <c r="AH124" i="1"/>
  <c r="AB126" i="1"/>
  <c r="AC126" i="1" s="1"/>
  <c r="X126" i="1"/>
  <c r="D130" i="1"/>
  <c r="F129" i="1"/>
  <c r="G129" i="1" s="1"/>
  <c r="Y124" i="1"/>
  <c r="Y125" i="1" l="1"/>
  <c r="M127" i="1"/>
  <c r="P127" i="1" s="1"/>
  <c r="S127" i="1" s="1"/>
  <c r="AH125" i="1"/>
  <c r="Z125" i="1"/>
  <c r="D131" i="1"/>
  <c r="F130" i="1"/>
  <c r="G130" i="1" s="1"/>
  <c r="U128" i="1"/>
  <c r="V128" i="1" s="1"/>
  <c r="S126" i="1"/>
  <c r="T126" i="1"/>
  <c r="L128" i="1"/>
  <c r="N128" i="1" s="1"/>
  <c r="O128" i="1" s="1"/>
  <c r="AF125" i="1"/>
  <c r="AG125" i="1" s="1"/>
  <c r="K129" i="1"/>
  <c r="I129" i="1"/>
  <c r="J129" i="1"/>
  <c r="Q129" i="1"/>
  <c r="R129" i="1" s="1"/>
  <c r="AB127" i="1"/>
  <c r="AC127" i="1" s="1"/>
  <c r="X127" i="1"/>
  <c r="T127" i="1" l="1"/>
  <c r="U129" i="1"/>
  <c r="V129" i="1" s="1"/>
  <c r="L129" i="1"/>
  <c r="N129" i="1" s="1"/>
  <c r="O129" i="1" s="1"/>
  <c r="M128" i="1"/>
  <c r="P128" i="1" s="1"/>
  <c r="AB128" i="1"/>
  <c r="AC128" i="1" s="1"/>
  <c r="X128" i="1"/>
  <c r="W126" i="1"/>
  <c r="AD126" i="1"/>
  <c r="J130" i="1"/>
  <c r="Q130" i="1"/>
  <c r="R130" i="1" s="1"/>
  <c r="I130" i="1"/>
  <c r="K130" i="1"/>
  <c r="AD127" i="1"/>
  <c r="AE127" i="1" s="1"/>
  <c r="W127" i="1"/>
  <c r="AA127" i="1" s="1"/>
  <c r="M129" i="1"/>
  <c r="P129" i="1" s="1"/>
  <c r="S129" i="1" s="1"/>
  <c r="F131" i="1"/>
  <c r="G131" i="1" s="1"/>
  <c r="D132" i="1"/>
  <c r="AH127" i="1" l="1"/>
  <c r="AE126" i="1"/>
  <c r="AH126" i="1"/>
  <c r="AA126" i="1"/>
  <c r="Y126" i="1"/>
  <c r="Z126" i="1"/>
  <c r="D133" i="1"/>
  <c r="F132" i="1"/>
  <c r="G132" i="1" s="1"/>
  <c r="U130" i="1"/>
  <c r="V130" i="1" s="1"/>
  <c r="Z127" i="1"/>
  <c r="T129" i="1"/>
  <c r="K131" i="1"/>
  <c r="J131" i="1"/>
  <c r="Q131" i="1"/>
  <c r="R131" i="1" s="1"/>
  <c r="I131" i="1"/>
  <c r="AF127" i="1"/>
  <c r="AG127" i="1" s="1"/>
  <c r="L130" i="1"/>
  <c r="M130" i="1" s="1"/>
  <c r="P130" i="1" s="1"/>
  <c r="Y127" i="1"/>
  <c r="S128" i="1"/>
  <c r="T128" i="1"/>
  <c r="X129" i="1"/>
  <c r="AB129" i="1"/>
  <c r="AC129" i="1" s="1"/>
  <c r="S130" i="1" l="1"/>
  <c r="T130" i="1"/>
  <c r="W128" i="1"/>
  <c r="AD128" i="1"/>
  <c r="N130" i="1"/>
  <c r="O130" i="1" s="1"/>
  <c r="W129" i="1"/>
  <c r="AA129" i="1" s="1"/>
  <c r="AD129" i="1"/>
  <c r="AE129" i="1" s="1"/>
  <c r="Q132" i="1"/>
  <c r="R132" i="1" s="1"/>
  <c r="K132" i="1"/>
  <c r="J132" i="1"/>
  <c r="I132" i="1"/>
  <c r="U131" i="1"/>
  <c r="V131" i="1" s="1"/>
  <c r="D134" i="1"/>
  <c r="F133" i="1"/>
  <c r="G133" i="1" s="1"/>
  <c r="L131" i="1"/>
  <c r="M131" i="1" s="1"/>
  <c r="P131" i="1" s="1"/>
  <c r="AF126" i="1"/>
  <c r="AG126" i="1" s="1"/>
  <c r="X130" i="1"/>
  <c r="AB130" i="1"/>
  <c r="AC130" i="1" s="1"/>
  <c r="N131" i="1" l="1"/>
  <c r="O131" i="1" s="1"/>
  <c r="AH129" i="1"/>
  <c r="S131" i="1"/>
  <c r="T131" i="1"/>
  <c r="J133" i="1"/>
  <c r="Q133" i="1"/>
  <c r="R133" i="1" s="1"/>
  <c r="K133" i="1"/>
  <c r="I133" i="1"/>
  <c r="L132" i="1"/>
  <c r="N132" i="1" s="1"/>
  <c r="O132" i="1" s="1"/>
  <c r="AE128" i="1"/>
  <c r="AH128" i="1"/>
  <c r="X131" i="1"/>
  <c r="AB131" i="1"/>
  <c r="AC131" i="1" s="1"/>
  <c r="U132" i="1"/>
  <c r="V132" i="1" s="1"/>
  <c r="AA128" i="1"/>
  <c r="Z128" i="1"/>
  <c r="Y128" i="1"/>
  <c r="M132" i="1"/>
  <c r="P132" i="1" s="1"/>
  <c r="S132" i="1" s="1"/>
  <c r="AF129" i="1"/>
  <c r="AG129" i="1" s="1"/>
  <c r="Z129" i="1"/>
  <c r="W130" i="1"/>
  <c r="AA130" i="1" s="1"/>
  <c r="AD130" i="1"/>
  <c r="AE130" i="1" s="1"/>
  <c r="F134" i="1"/>
  <c r="G134" i="1" s="1"/>
  <c r="D135" i="1"/>
  <c r="Y129" i="1"/>
  <c r="Q134" i="1" l="1"/>
  <c r="R134" i="1" s="1"/>
  <c r="I134" i="1"/>
  <c r="J134" i="1"/>
  <c r="K134" i="1"/>
  <c r="Y130" i="1"/>
  <c r="L133" i="1"/>
  <c r="N133" i="1" s="1"/>
  <c r="O133" i="1" s="1"/>
  <c r="AF130" i="1"/>
  <c r="AG130" i="1" s="1"/>
  <c r="AH130" i="1"/>
  <c r="AB132" i="1"/>
  <c r="AC132" i="1" s="1"/>
  <c r="X132" i="1"/>
  <c r="AD131" i="1"/>
  <c r="AE131" i="1" s="1"/>
  <c r="W131" i="1"/>
  <c r="AA131" i="1" s="1"/>
  <c r="F135" i="1"/>
  <c r="G135" i="1" s="1"/>
  <c r="D136" i="1"/>
  <c r="T132" i="1"/>
  <c r="AF128" i="1"/>
  <c r="AG128" i="1" s="1"/>
  <c r="Z130" i="1"/>
  <c r="U133" i="1"/>
  <c r="V133" i="1" s="1"/>
  <c r="M133" i="1" l="1"/>
  <c r="P133" i="1" s="1"/>
  <c r="Q135" i="1"/>
  <c r="R135" i="1" s="1"/>
  <c r="I135" i="1"/>
  <c r="K135" i="1"/>
  <c r="J135" i="1"/>
  <c r="Y131" i="1"/>
  <c r="Z131" i="1"/>
  <c r="L134" i="1"/>
  <c r="N134" i="1" s="1"/>
  <c r="O134" i="1" s="1"/>
  <c r="AF131" i="1"/>
  <c r="AG131" i="1" s="1"/>
  <c r="AB133" i="1"/>
  <c r="AC133" i="1" s="1"/>
  <c r="X133" i="1"/>
  <c r="W132" i="1"/>
  <c r="AA132" i="1" s="1"/>
  <c r="AD132" i="1"/>
  <c r="AE132" i="1" s="1"/>
  <c r="F136" i="1"/>
  <c r="G136" i="1" s="1"/>
  <c r="D137" i="1"/>
  <c r="AH131" i="1"/>
  <c r="U134" i="1"/>
  <c r="V134" i="1" s="1"/>
  <c r="M134" i="1" l="1"/>
  <c r="P134" i="1" s="1"/>
  <c r="S134" i="1" s="1"/>
  <c r="S133" i="1"/>
  <c r="T133" i="1"/>
  <c r="W133" i="1" s="1"/>
  <c r="AA133" i="1" s="1"/>
  <c r="AF132" i="1"/>
  <c r="AG132" i="1" s="1"/>
  <c r="Z132" i="1"/>
  <c r="AB134" i="1"/>
  <c r="AC134" i="1" s="1"/>
  <c r="X134" i="1"/>
  <c r="F137" i="1"/>
  <c r="G137" i="1" s="1"/>
  <c r="D138" i="1"/>
  <c r="AH132" i="1"/>
  <c r="Y132" i="1"/>
  <c r="U135" i="1"/>
  <c r="V135" i="1" s="1"/>
  <c r="Q136" i="1"/>
  <c r="R136" i="1" s="1"/>
  <c r="J136" i="1"/>
  <c r="K136" i="1"/>
  <c r="I136" i="1"/>
  <c r="L135" i="1"/>
  <c r="M135" i="1" s="1"/>
  <c r="P135" i="1" s="1"/>
  <c r="AD133" i="1"/>
  <c r="AE133" i="1" s="1"/>
  <c r="Y133" i="1" l="1"/>
  <c r="T134" i="1"/>
  <c r="W134" i="1" s="1"/>
  <c r="AA134" i="1" s="1"/>
  <c r="Z133" i="1"/>
  <c r="N135" i="1"/>
  <c r="O135" i="1" s="1"/>
  <c r="AH133" i="1"/>
  <c r="S135" i="1"/>
  <c r="T135" i="1"/>
  <c r="AF133" i="1"/>
  <c r="AG133" i="1" s="1"/>
  <c r="D139" i="1"/>
  <c r="F138" i="1"/>
  <c r="G138" i="1" s="1"/>
  <c r="I137" i="1"/>
  <c r="Q137" i="1"/>
  <c r="R137" i="1" s="1"/>
  <c r="J137" i="1"/>
  <c r="K137" i="1"/>
  <c r="L136" i="1"/>
  <c r="M136" i="1" s="1"/>
  <c r="P136" i="1" s="1"/>
  <c r="Y134" i="1"/>
  <c r="Z134" i="1"/>
  <c r="U136" i="1"/>
  <c r="V136" i="1" s="1"/>
  <c r="AB135" i="1"/>
  <c r="AC135" i="1" s="1"/>
  <c r="X135" i="1"/>
  <c r="AD134" i="1" l="1"/>
  <c r="N136" i="1"/>
  <c r="O136" i="1" s="1"/>
  <c r="S136" i="1"/>
  <c r="T136" i="1"/>
  <c r="L137" i="1"/>
  <c r="N137" i="1" s="1"/>
  <c r="O137" i="1" s="1"/>
  <c r="F139" i="1"/>
  <c r="G139" i="1" s="1"/>
  <c r="D140" i="1"/>
  <c r="X136" i="1"/>
  <c r="AB136" i="1"/>
  <c r="AC136" i="1" s="1"/>
  <c r="U137" i="1"/>
  <c r="V137" i="1" s="1"/>
  <c r="AD135" i="1"/>
  <c r="AE135" i="1" s="1"/>
  <c r="W135" i="1"/>
  <c r="AA135" i="1" s="1"/>
  <c r="J138" i="1"/>
  <c r="Q138" i="1"/>
  <c r="R138" i="1" s="1"/>
  <c r="K138" i="1"/>
  <c r="I138" i="1"/>
  <c r="M137" i="1" l="1"/>
  <c r="P137" i="1" s="1"/>
  <c r="S137" i="1" s="1"/>
  <c r="AE134" i="1"/>
  <c r="AF134" i="1" s="1"/>
  <c r="AG134" i="1" s="1"/>
  <c r="AH134" i="1"/>
  <c r="Y135" i="1"/>
  <c r="AF135" i="1"/>
  <c r="AG135" i="1" s="1"/>
  <c r="U138" i="1"/>
  <c r="V138" i="1" s="1"/>
  <c r="Z135" i="1"/>
  <c r="T137" i="1"/>
  <c r="F140" i="1"/>
  <c r="G140" i="1" s="1"/>
  <c r="D141" i="1"/>
  <c r="AH135" i="1"/>
  <c r="X137" i="1"/>
  <c r="AB137" i="1"/>
  <c r="AC137" i="1" s="1"/>
  <c r="Q139" i="1"/>
  <c r="R139" i="1" s="1"/>
  <c r="I139" i="1"/>
  <c r="K139" i="1"/>
  <c r="J139" i="1"/>
  <c r="W136" i="1"/>
  <c r="AA136" i="1" s="1"/>
  <c r="AD136" i="1"/>
  <c r="AE136" i="1" s="1"/>
  <c r="L138" i="1"/>
  <c r="M138" i="1" s="1"/>
  <c r="P138" i="1" s="1"/>
  <c r="N138" i="1"/>
  <c r="O138" i="1" s="1"/>
  <c r="S138" i="1" l="1"/>
  <c r="T138" i="1"/>
  <c r="L139" i="1"/>
  <c r="N139" i="1" s="1"/>
  <c r="O139" i="1" s="1"/>
  <c r="I140" i="1"/>
  <c r="K140" i="1"/>
  <c r="J140" i="1"/>
  <c r="Q140" i="1"/>
  <c r="R140" i="1" s="1"/>
  <c r="AH136" i="1"/>
  <c r="U139" i="1"/>
  <c r="V139" i="1" s="1"/>
  <c r="D142" i="1"/>
  <c r="F141" i="1"/>
  <c r="G141" i="1" s="1"/>
  <c r="X138" i="1"/>
  <c r="AB138" i="1"/>
  <c r="AC138" i="1" s="1"/>
  <c r="AD137" i="1"/>
  <c r="AE137" i="1" s="1"/>
  <c r="W137" i="1"/>
  <c r="AA137" i="1" s="1"/>
  <c r="Y136" i="1"/>
  <c r="AF136" i="1"/>
  <c r="AG136" i="1" s="1"/>
  <c r="M139" i="1"/>
  <c r="P139" i="1" s="1"/>
  <c r="S139" i="1" s="1"/>
  <c r="Z136" i="1"/>
  <c r="Y137" i="1" l="1"/>
  <c r="AF137" i="1"/>
  <c r="AG137" i="1" s="1"/>
  <c r="AH137" i="1"/>
  <c r="F142" i="1"/>
  <c r="G142" i="1" s="1"/>
  <c r="D143" i="1"/>
  <c r="U140" i="1"/>
  <c r="V140" i="1" s="1"/>
  <c r="X139" i="1"/>
  <c r="AB139" i="1"/>
  <c r="AC139" i="1" s="1"/>
  <c r="L140" i="1"/>
  <c r="N140" i="1"/>
  <c r="O140" i="1" s="1"/>
  <c r="Z137" i="1"/>
  <c r="T139" i="1"/>
  <c r="W138" i="1"/>
  <c r="AA138" i="1" s="1"/>
  <c r="AD138" i="1"/>
  <c r="AE138" i="1" s="1"/>
  <c r="J141" i="1"/>
  <c r="Q141" i="1"/>
  <c r="R141" i="1" s="1"/>
  <c r="K141" i="1"/>
  <c r="I141" i="1"/>
  <c r="M140" i="1"/>
  <c r="P140" i="1" s="1"/>
  <c r="S140" i="1" s="1"/>
  <c r="AH138" i="1" l="1"/>
  <c r="Y138" i="1"/>
  <c r="L141" i="1"/>
  <c r="N141" i="1" s="1"/>
  <c r="O141" i="1" s="1"/>
  <c r="AF138" i="1"/>
  <c r="AG138" i="1" s="1"/>
  <c r="T140" i="1"/>
  <c r="W139" i="1"/>
  <c r="AA139" i="1" s="1"/>
  <c r="AD139" i="1"/>
  <c r="AE139" i="1" s="1"/>
  <c r="J142" i="1"/>
  <c r="Q142" i="1"/>
  <c r="R142" i="1" s="1"/>
  <c r="K142" i="1"/>
  <c r="I142" i="1"/>
  <c r="Z138" i="1"/>
  <c r="AB140" i="1"/>
  <c r="AC140" i="1" s="1"/>
  <c r="X140" i="1"/>
  <c r="M141" i="1"/>
  <c r="P141" i="1" s="1"/>
  <c r="S141" i="1" s="1"/>
  <c r="U141" i="1"/>
  <c r="V141" i="1" s="1"/>
  <c r="D144" i="1"/>
  <c r="F143" i="1"/>
  <c r="G143" i="1" s="1"/>
  <c r="AH139" i="1" l="1"/>
  <c r="Z139" i="1"/>
  <c r="Y139" i="1"/>
  <c r="Q143" i="1"/>
  <c r="R143" i="1" s="1"/>
  <c r="K143" i="1"/>
  <c r="J143" i="1"/>
  <c r="I143" i="1"/>
  <c r="T141" i="1"/>
  <c r="AF139" i="1"/>
  <c r="AG139" i="1" s="1"/>
  <c r="AB141" i="1"/>
  <c r="AC141" i="1" s="1"/>
  <c r="X141" i="1"/>
  <c r="L142" i="1"/>
  <c r="N142" i="1" s="1"/>
  <c r="O142" i="1" s="1"/>
  <c r="F144" i="1"/>
  <c r="G144" i="1" s="1"/>
  <c r="D145" i="1"/>
  <c r="U142" i="1"/>
  <c r="V142" i="1" s="1"/>
  <c r="AD140" i="1"/>
  <c r="AE140" i="1" s="1"/>
  <c r="W140" i="1"/>
  <c r="AA140" i="1" s="1"/>
  <c r="M142" i="1" l="1"/>
  <c r="P142" i="1" s="1"/>
  <c r="Z140" i="1"/>
  <c r="L143" i="1"/>
  <c r="N143" i="1" s="1"/>
  <c r="O143" i="1" s="1"/>
  <c r="X142" i="1"/>
  <c r="AB142" i="1"/>
  <c r="AC142" i="1" s="1"/>
  <c r="D146" i="1"/>
  <c r="F145" i="1"/>
  <c r="G145" i="1" s="1"/>
  <c r="Y140" i="1"/>
  <c r="AF140" i="1"/>
  <c r="AG140" i="1" s="1"/>
  <c r="J144" i="1"/>
  <c r="K144" i="1"/>
  <c r="I144" i="1"/>
  <c r="Q144" i="1"/>
  <c r="R144" i="1" s="1"/>
  <c r="AH140" i="1"/>
  <c r="W141" i="1"/>
  <c r="AA141" i="1" s="1"/>
  <c r="AD141" i="1"/>
  <c r="AE141" i="1" s="1"/>
  <c r="U143" i="1"/>
  <c r="V143" i="1" s="1"/>
  <c r="M143" i="1" l="1"/>
  <c r="P143" i="1" s="1"/>
  <c r="AH141" i="1"/>
  <c r="AF141" i="1"/>
  <c r="AG141" i="1" s="1"/>
  <c r="D147" i="1"/>
  <c r="F146" i="1"/>
  <c r="G146" i="1" s="1"/>
  <c r="S142" i="1"/>
  <c r="T142" i="1"/>
  <c r="U144" i="1"/>
  <c r="V144" i="1" s="1"/>
  <c r="Q145" i="1"/>
  <c r="R145" i="1" s="1"/>
  <c r="K145" i="1"/>
  <c r="I145" i="1"/>
  <c r="J145" i="1"/>
  <c r="Z141" i="1"/>
  <c r="X143" i="1"/>
  <c r="AB143" i="1"/>
  <c r="AC143" i="1" s="1"/>
  <c r="L144" i="1"/>
  <c r="M144" i="1" s="1"/>
  <c r="P144" i="1" s="1"/>
  <c r="Y141" i="1"/>
  <c r="S143" i="1" l="1"/>
  <c r="T143" i="1"/>
  <c r="W143" i="1" s="1"/>
  <c r="AA143" i="1" s="1"/>
  <c r="S144" i="1"/>
  <c r="T144" i="1"/>
  <c r="L145" i="1"/>
  <c r="N145" i="1" s="1"/>
  <c r="O145" i="1" s="1"/>
  <c r="Q146" i="1"/>
  <c r="R146" i="1" s="1"/>
  <c r="K146" i="1"/>
  <c r="I146" i="1"/>
  <c r="J146" i="1"/>
  <c r="U145" i="1"/>
  <c r="V145" i="1" s="1"/>
  <c r="M145" i="1"/>
  <c r="P145" i="1" s="1"/>
  <c r="S145" i="1" s="1"/>
  <c r="AB144" i="1"/>
  <c r="AC144" i="1" s="1"/>
  <c r="X144" i="1"/>
  <c r="D148" i="1"/>
  <c r="F147" i="1"/>
  <c r="G147" i="1" s="1"/>
  <c r="N144" i="1"/>
  <c r="O144" i="1" s="1"/>
  <c r="Z143" i="1"/>
  <c r="AD143" i="1"/>
  <c r="AE143" i="1" s="1"/>
  <c r="W142" i="1"/>
  <c r="AD142" i="1"/>
  <c r="Y143" i="1" l="1"/>
  <c r="K147" i="1"/>
  <c r="J147" i="1"/>
  <c r="I147" i="1"/>
  <c r="Q147" i="1"/>
  <c r="R147" i="1" s="1"/>
  <c r="AB145" i="1"/>
  <c r="AC145" i="1" s="1"/>
  <c r="X145" i="1"/>
  <c r="AH143" i="1"/>
  <c r="AF143" i="1"/>
  <c r="AG143" i="1" s="1"/>
  <c r="AA142" i="1"/>
  <c r="Y142" i="1"/>
  <c r="Z142" i="1"/>
  <c r="T145" i="1"/>
  <c r="U146" i="1"/>
  <c r="V146" i="1" s="1"/>
  <c r="W144" i="1"/>
  <c r="AA144" i="1" s="1"/>
  <c r="AD144" i="1"/>
  <c r="AE144" i="1" s="1"/>
  <c r="AE142" i="1"/>
  <c r="AH142" i="1"/>
  <c r="F148" i="1"/>
  <c r="G148" i="1" s="1"/>
  <c r="D149" i="1"/>
  <c r="L146" i="1"/>
  <c r="M146" i="1" s="1"/>
  <c r="P146" i="1" s="1"/>
  <c r="N146" i="1" l="1"/>
  <c r="O146" i="1" s="1"/>
  <c r="S146" i="1"/>
  <c r="T146" i="1"/>
  <c r="F149" i="1"/>
  <c r="G149" i="1" s="1"/>
  <c r="D150" i="1"/>
  <c r="Q148" i="1"/>
  <c r="R148" i="1" s="1"/>
  <c r="I148" i="1"/>
  <c r="K148" i="1"/>
  <c r="J148" i="1"/>
  <c r="Y144" i="1"/>
  <c r="U147" i="1"/>
  <c r="V147" i="1" s="1"/>
  <c r="X146" i="1"/>
  <c r="AB146" i="1"/>
  <c r="AC146" i="1" s="1"/>
  <c r="Z144" i="1"/>
  <c r="AH144" i="1"/>
  <c r="AF142" i="1"/>
  <c r="AG142" i="1" s="1"/>
  <c r="L147" i="1"/>
  <c r="N147" i="1" s="1"/>
  <c r="O147" i="1" s="1"/>
  <c r="AF144" i="1"/>
  <c r="AG144" i="1" s="1"/>
  <c r="W145" i="1"/>
  <c r="AA145" i="1" s="1"/>
  <c r="AD145" i="1"/>
  <c r="AE145" i="1" s="1"/>
  <c r="AH145" i="1" l="1"/>
  <c r="M147" i="1"/>
  <c r="P147" i="1" s="1"/>
  <c r="Y145" i="1"/>
  <c r="L148" i="1"/>
  <c r="N148" i="1" s="1"/>
  <c r="O148" i="1" s="1"/>
  <c r="D151" i="1"/>
  <c r="F150" i="1"/>
  <c r="G150" i="1" s="1"/>
  <c r="AF145" i="1"/>
  <c r="AG145" i="1" s="1"/>
  <c r="Z145" i="1"/>
  <c r="K149" i="1"/>
  <c r="J149" i="1"/>
  <c r="I149" i="1"/>
  <c r="Q149" i="1"/>
  <c r="R149" i="1" s="1"/>
  <c r="X147" i="1"/>
  <c r="AB147" i="1"/>
  <c r="AC147" i="1" s="1"/>
  <c r="W146" i="1"/>
  <c r="AA146" i="1" s="1"/>
  <c r="AD146" i="1"/>
  <c r="AE146" i="1" s="1"/>
  <c r="U148" i="1"/>
  <c r="V148" i="1" s="1"/>
  <c r="M148" i="1" l="1"/>
  <c r="P148" i="1" s="1"/>
  <c r="AH146" i="1"/>
  <c r="X148" i="1"/>
  <c r="AB148" i="1"/>
  <c r="AC148" i="1" s="1"/>
  <c r="D152" i="1"/>
  <c r="F151" i="1"/>
  <c r="G151" i="1" s="1"/>
  <c r="Z146" i="1"/>
  <c r="L149" i="1"/>
  <c r="M149" i="1" s="1"/>
  <c r="P149" i="1" s="1"/>
  <c r="AF146" i="1"/>
  <c r="AG146" i="1" s="1"/>
  <c r="S147" i="1"/>
  <c r="T147" i="1"/>
  <c r="U149" i="1"/>
  <c r="V149" i="1" s="1"/>
  <c r="J150" i="1"/>
  <c r="Q150" i="1"/>
  <c r="R150" i="1" s="1"/>
  <c r="K150" i="1"/>
  <c r="I150" i="1"/>
  <c r="Y146" i="1"/>
  <c r="S148" i="1" l="1"/>
  <c r="T148" i="1"/>
  <c r="S149" i="1"/>
  <c r="T149" i="1"/>
  <c r="L150" i="1"/>
  <c r="N150" i="1" s="1"/>
  <c r="O150" i="1" s="1"/>
  <c r="X149" i="1"/>
  <c r="AB149" i="1"/>
  <c r="AC149" i="1" s="1"/>
  <c r="AD147" i="1"/>
  <c r="W147" i="1"/>
  <c r="N149" i="1"/>
  <c r="O149" i="1" s="1"/>
  <c r="D153" i="1"/>
  <c r="F152" i="1"/>
  <c r="G152" i="1" s="1"/>
  <c r="U150" i="1"/>
  <c r="V150" i="1" s="1"/>
  <c r="M150" i="1"/>
  <c r="P150" i="1" s="1"/>
  <c r="S150" i="1" s="1"/>
  <c r="Q151" i="1"/>
  <c r="R151" i="1" s="1"/>
  <c r="K151" i="1"/>
  <c r="I151" i="1"/>
  <c r="J151" i="1"/>
  <c r="W148" i="1" l="1"/>
  <c r="AD148" i="1"/>
  <c r="AB150" i="1"/>
  <c r="AC150" i="1" s="1"/>
  <c r="X150" i="1"/>
  <c r="AA147" i="1"/>
  <c r="Y147" i="1"/>
  <c r="Z147" i="1"/>
  <c r="U151" i="1"/>
  <c r="V151" i="1" s="1"/>
  <c r="J152" i="1"/>
  <c r="Q152" i="1"/>
  <c r="R152" i="1" s="1"/>
  <c r="K152" i="1"/>
  <c r="I152" i="1"/>
  <c r="AE147" i="1"/>
  <c r="AH147" i="1"/>
  <c r="L151" i="1"/>
  <c r="M151" i="1" s="1"/>
  <c r="P151" i="1" s="1"/>
  <c r="D154" i="1"/>
  <c r="F153" i="1"/>
  <c r="G153" i="1" s="1"/>
  <c r="W149" i="1"/>
  <c r="AA149" i="1" s="1"/>
  <c r="AD149" i="1"/>
  <c r="AE149" i="1" s="1"/>
  <c r="T150" i="1"/>
  <c r="AE148" i="1" l="1"/>
  <c r="AF148" i="1" s="1"/>
  <c r="AG148" i="1" s="1"/>
  <c r="AH148" i="1"/>
  <c r="AA148" i="1"/>
  <c r="Z148" i="1"/>
  <c r="Y148" i="1"/>
  <c r="AH149" i="1"/>
  <c r="S151" i="1"/>
  <c r="T151" i="1"/>
  <c r="W150" i="1"/>
  <c r="AA150" i="1" s="1"/>
  <c r="AD150" i="1"/>
  <c r="AE150" i="1" s="1"/>
  <c r="Z149" i="1"/>
  <c r="AF149" i="1"/>
  <c r="AG149" i="1" s="1"/>
  <c r="F154" i="1"/>
  <c r="G154" i="1" s="1"/>
  <c r="D155" i="1"/>
  <c r="AF147" i="1"/>
  <c r="AG147" i="1" s="1"/>
  <c r="L152" i="1"/>
  <c r="N152" i="1" s="1"/>
  <c r="O152" i="1" s="1"/>
  <c r="X151" i="1"/>
  <c r="AB151" i="1"/>
  <c r="AC151" i="1" s="1"/>
  <c r="N151" i="1"/>
  <c r="O151" i="1" s="1"/>
  <c r="Z150" i="1"/>
  <c r="Y150" i="1"/>
  <c r="Y149" i="1"/>
  <c r="I153" i="1"/>
  <c r="K153" i="1"/>
  <c r="J153" i="1"/>
  <c r="Q153" i="1"/>
  <c r="R153" i="1" s="1"/>
  <c r="U152" i="1"/>
  <c r="V152" i="1" s="1"/>
  <c r="AH150" i="1" l="1"/>
  <c r="Q154" i="1"/>
  <c r="R154" i="1" s="1"/>
  <c r="I154" i="1"/>
  <c r="K154" i="1"/>
  <c r="J154" i="1"/>
  <c r="AF150" i="1"/>
  <c r="AG150" i="1" s="1"/>
  <c r="L153" i="1"/>
  <c r="M153" i="1" s="1"/>
  <c r="P153" i="1" s="1"/>
  <c r="M152" i="1"/>
  <c r="P152" i="1" s="1"/>
  <c r="AD151" i="1"/>
  <c r="AE151" i="1" s="1"/>
  <c r="W151" i="1"/>
  <c r="AA151" i="1" s="1"/>
  <c r="X152" i="1"/>
  <c r="AB152" i="1"/>
  <c r="AC152" i="1" s="1"/>
  <c r="U153" i="1"/>
  <c r="V153" i="1" s="1"/>
  <c r="D156" i="1"/>
  <c r="F155" i="1"/>
  <c r="G155" i="1" s="1"/>
  <c r="Z151" i="1" l="1"/>
  <c r="S153" i="1"/>
  <c r="T153" i="1"/>
  <c r="X153" i="1"/>
  <c r="AB153" i="1"/>
  <c r="AC153" i="1" s="1"/>
  <c r="N153" i="1"/>
  <c r="O153" i="1" s="1"/>
  <c r="AF151" i="1"/>
  <c r="AG151" i="1" s="1"/>
  <c r="U154" i="1"/>
  <c r="V154" i="1" s="1"/>
  <c r="Q155" i="1"/>
  <c r="R155" i="1" s="1"/>
  <c r="K155" i="1"/>
  <c r="I155" i="1"/>
  <c r="J155" i="1"/>
  <c r="S152" i="1"/>
  <c r="T152" i="1"/>
  <c r="D157" i="1"/>
  <c r="F156" i="1"/>
  <c r="G156" i="1" s="1"/>
  <c r="Y151" i="1"/>
  <c r="L154" i="1"/>
  <c r="M154" i="1" s="1"/>
  <c r="P154" i="1" s="1"/>
  <c r="AH151" i="1"/>
  <c r="N154" i="1" l="1"/>
  <c r="O154" i="1" s="1"/>
  <c r="S154" i="1"/>
  <c r="T154" i="1"/>
  <c r="F157" i="1"/>
  <c r="G157" i="1" s="1"/>
  <c r="D158" i="1"/>
  <c r="K156" i="1"/>
  <c r="J156" i="1"/>
  <c r="I156" i="1"/>
  <c r="Q156" i="1"/>
  <c r="R156" i="1" s="1"/>
  <c r="L155" i="1"/>
  <c r="N155" i="1" s="1"/>
  <c r="O155" i="1" s="1"/>
  <c r="X154" i="1"/>
  <c r="AB154" i="1"/>
  <c r="AC154" i="1" s="1"/>
  <c r="W152" i="1"/>
  <c r="AD152" i="1"/>
  <c r="W153" i="1"/>
  <c r="AA153" i="1" s="1"/>
  <c r="AD153" i="1"/>
  <c r="AE153" i="1" s="1"/>
  <c r="U155" i="1"/>
  <c r="V155" i="1" s="1"/>
  <c r="X155" i="1" l="1"/>
  <c r="AB155" i="1"/>
  <c r="AC155" i="1" s="1"/>
  <c r="Z153" i="1"/>
  <c r="M155" i="1"/>
  <c r="P155" i="1" s="1"/>
  <c r="U156" i="1"/>
  <c r="V156" i="1" s="1"/>
  <c r="D159" i="1"/>
  <c r="F158" i="1"/>
  <c r="G158" i="1" s="1"/>
  <c r="AF153" i="1"/>
  <c r="AG153" i="1" s="1"/>
  <c r="Y153" i="1"/>
  <c r="AH153" i="1"/>
  <c r="I157" i="1"/>
  <c r="Q157" i="1"/>
  <c r="R157" i="1" s="1"/>
  <c r="K157" i="1"/>
  <c r="J157" i="1"/>
  <c r="AE152" i="1"/>
  <c r="AH152" i="1"/>
  <c r="L156" i="1"/>
  <c r="M156" i="1" s="1"/>
  <c r="P156" i="1" s="1"/>
  <c r="AD154" i="1"/>
  <c r="AE154" i="1" s="1"/>
  <c r="W154" i="1"/>
  <c r="AA154" i="1" s="1"/>
  <c r="AA152" i="1"/>
  <c r="Z152" i="1"/>
  <c r="Y152" i="1"/>
  <c r="S156" i="1" l="1"/>
  <c r="T156" i="1"/>
  <c r="Z154" i="1"/>
  <c r="AH154" i="1"/>
  <c r="I158" i="1"/>
  <c r="Q158" i="1"/>
  <c r="R158" i="1" s="1"/>
  <c r="K158" i="1"/>
  <c r="J158" i="1"/>
  <c r="S155" i="1"/>
  <c r="T155" i="1"/>
  <c r="AF154" i="1"/>
  <c r="AG154" i="1" s="1"/>
  <c r="U157" i="1"/>
  <c r="V157" i="1" s="1"/>
  <c r="D160" i="1"/>
  <c r="F159" i="1"/>
  <c r="G159" i="1" s="1"/>
  <c r="X156" i="1"/>
  <c r="AB156" i="1"/>
  <c r="AC156" i="1" s="1"/>
  <c r="AF152" i="1"/>
  <c r="AG152" i="1" s="1"/>
  <c r="Y154" i="1"/>
  <c r="N156" i="1"/>
  <c r="O156" i="1" s="1"/>
  <c r="L157" i="1"/>
  <c r="M157" i="1" s="1"/>
  <c r="P157" i="1" s="1"/>
  <c r="S157" i="1" s="1"/>
  <c r="N157" i="1" l="1"/>
  <c r="O157" i="1" s="1"/>
  <c r="F160" i="1"/>
  <c r="G160" i="1" s="1"/>
  <c r="D161" i="1"/>
  <c r="X157" i="1"/>
  <c r="AB157" i="1"/>
  <c r="AC157" i="1" s="1"/>
  <c r="AD155" i="1"/>
  <c r="W155" i="1"/>
  <c r="U158" i="1"/>
  <c r="V158" i="1" s="1"/>
  <c r="T157" i="1"/>
  <c r="W156" i="1"/>
  <c r="AA156" i="1" s="1"/>
  <c r="AD156" i="1"/>
  <c r="AE156" i="1" s="1"/>
  <c r="K159" i="1"/>
  <c r="I159" i="1"/>
  <c r="J159" i="1"/>
  <c r="Q159" i="1"/>
  <c r="R159" i="1" s="1"/>
  <c r="L158" i="1"/>
  <c r="M158" i="1" s="1"/>
  <c r="P158" i="1" s="1"/>
  <c r="N158" i="1" l="1"/>
  <c r="O158" i="1" s="1"/>
  <c r="S158" i="1"/>
  <c r="T158" i="1"/>
  <c r="U159" i="1"/>
  <c r="V159" i="1" s="1"/>
  <c r="AH156" i="1"/>
  <c r="AD157" i="1"/>
  <c r="AE157" i="1" s="1"/>
  <c r="W157" i="1"/>
  <c r="AA157" i="1" s="1"/>
  <c r="X158" i="1"/>
  <c r="AB158" i="1"/>
  <c r="AC158" i="1" s="1"/>
  <c r="L159" i="1"/>
  <c r="M159" i="1" s="1"/>
  <c r="P159" i="1" s="1"/>
  <c r="AF156" i="1"/>
  <c r="AG156" i="1"/>
  <c r="Z156" i="1"/>
  <c r="AA155" i="1"/>
  <c r="Z155" i="1"/>
  <c r="Y155" i="1"/>
  <c r="Y156" i="1"/>
  <c r="AE155" i="1"/>
  <c r="AH155" i="1"/>
  <c r="F161" i="1"/>
  <c r="G161" i="1" s="1"/>
  <c r="D162" i="1"/>
  <c r="J160" i="1"/>
  <c r="Q160" i="1"/>
  <c r="R160" i="1" s="1"/>
  <c r="K160" i="1"/>
  <c r="I160" i="1"/>
  <c r="Y157" i="1" l="1"/>
  <c r="AH157" i="1"/>
  <c r="S159" i="1"/>
  <c r="T159" i="1"/>
  <c r="L160" i="1"/>
  <c r="N160" i="1" s="1"/>
  <c r="O160" i="1" s="1"/>
  <c r="F162" i="1"/>
  <c r="G162" i="1" s="1"/>
  <c r="D163" i="1"/>
  <c r="N159" i="1"/>
  <c r="O159" i="1" s="1"/>
  <c r="J161" i="1"/>
  <c r="I161" i="1"/>
  <c r="K161" i="1"/>
  <c r="Q161" i="1"/>
  <c r="R161" i="1" s="1"/>
  <c r="AB159" i="1"/>
  <c r="AC159" i="1" s="1"/>
  <c r="X159" i="1"/>
  <c r="Z157" i="1"/>
  <c r="AF157" i="1"/>
  <c r="AG157" i="1" s="1"/>
  <c r="W158" i="1"/>
  <c r="AA158" i="1" s="1"/>
  <c r="AD158" i="1"/>
  <c r="AE158" i="1" s="1"/>
  <c r="M160" i="1"/>
  <c r="P160" i="1" s="1"/>
  <c r="S160" i="1" s="1"/>
  <c r="U160" i="1"/>
  <c r="V160" i="1" s="1"/>
  <c r="AF155" i="1"/>
  <c r="AG155" i="1" s="1"/>
  <c r="AH158" i="1"/>
  <c r="T160" i="1" l="1"/>
  <c r="AF158" i="1"/>
  <c r="AG158" i="1" s="1"/>
  <c r="Z158" i="1"/>
  <c r="AB160" i="1"/>
  <c r="AC160" i="1" s="1"/>
  <c r="X160" i="1"/>
  <c r="L161" i="1"/>
  <c r="M161" i="1" s="1"/>
  <c r="P161" i="1" s="1"/>
  <c r="D164" i="1"/>
  <c r="F163" i="1"/>
  <c r="G163" i="1" s="1"/>
  <c r="W159" i="1"/>
  <c r="AA159" i="1" s="1"/>
  <c r="AD159" i="1"/>
  <c r="AE159" i="1" s="1"/>
  <c r="U161" i="1"/>
  <c r="V161" i="1" s="1"/>
  <c r="Y158" i="1"/>
  <c r="I162" i="1"/>
  <c r="K162" i="1"/>
  <c r="Q162" i="1"/>
  <c r="R162" i="1" s="1"/>
  <c r="J162" i="1"/>
  <c r="S161" i="1" l="1"/>
  <c r="T161" i="1"/>
  <c r="L162" i="1"/>
  <c r="N162" i="1" s="1"/>
  <c r="O162" i="1" s="1"/>
  <c r="N161" i="1"/>
  <c r="O161" i="1" s="1"/>
  <c r="Y159" i="1"/>
  <c r="U162" i="1"/>
  <c r="V162" i="1" s="1"/>
  <c r="Q163" i="1"/>
  <c r="R163" i="1" s="1"/>
  <c r="K163" i="1"/>
  <c r="J163" i="1"/>
  <c r="I163" i="1"/>
  <c r="AH159" i="1"/>
  <c r="X161" i="1"/>
  <c r="AB161" i="1"/>
  <c r="AC161" i="1" s="1"/>
  <c r="F164" i="1"/>
  <c r="G164" i="1" s="1"/>
  <c r="D165" i="1"/>
  <c r="AF159" i="1"/>
  <c r="AG159" i="1" s="1"/>
  <c r="Z159" i="1"/>
  <c r="AD160" i="1"/>
  <c r="AE160" i="1" s="1"/>
  <c r="W160" i="1"/>
  <c r="AA160" i="1" s="1"/>
  <c r="AB162" i="1" l="1"/>
  <c r="AC162" i="1" s="1"/>
  <c r="X162" i="1"/>
  <c r="D166" i="1"/>
  <c r="F165" i="1"/>
  <c r="G165" i="1" s="1"/>
  <c r="K164" i="1"/>
  <c r="I164" i="1"/>
  <c r="J164" i="1"/>
  <c r="Q164" i="1"/>
  <c r="R164" i="1" s="1"/>
  <c r="Z160" i="1"/>
  <c r="M162" i="1"/>
  <c r="P162" i="1" s="1"/>
  <c r="U163" i="1"/>
  <c r="V163" i="1" s="1"/>
  <c r="AD161" i="1"/>
  <c r="AE161" i="1" s="1"/>
  <c r="W161" i="1"/>
  <c r="AA161" i="1" s="1"/>
  <c r="AF160" i="1"/>
  <c r="AG160" i="1" s="1"/>
  <c r="AH160" i="1"/>
  <c r="Y160" i="1"/>
  <c r="L163" i="1"/>
  <c r="N163" i="1" s="1"/>
  <c r="O163" i="1" s="1"/>
  <c r="AF161" i="1" l="1"/>
  <c r="AG161" i="1" s="1"/>
  <c r="U164" i="1"/>
  <c r="V164" i="1" s="1"/>
  <c r="J165" i="1"/>
  <c r="I165" i="1"/>
  <c r="K165" i="1"/>
  <c r="Q165" i="1"/>
  <c r="R165" i="1" s="1"/>
  <c r="Y161" i="1"/>
  <c r="M163" i="1"/>
  <c r="P163" i="1" s="1"/>
  <c r="S162" i="1"/>
  <c r="T162" i="1"/>
  <c r="L164" i="1"/>
  <c r="N164" i="1" s="1"/>
  <c r="O164" i="1" s="1"/>
  <c r="F166" i="1"/>
  <c r="G166" i="1" s="1"/>
  <c r="D167" i="1"/>
  <c r="Z161" i="1"/>
  <c r="AH161" i="1"/>
  <c r="X163" i="1"/>
  <c r="AB163" i="1"/>
  <c r="AC163" i="1" s="1"/>
  <c r="F167" i="1" l="1"/>
  <c r="G167" i="1" s="1"/>
  <c r="D168" i="1"/>
  <c r="U165" i="1"/>
  <c r="V165" i="1" s="1"/>
  <c r="AB164" i="1"/>
  <c r="AC164" i="1" s="1"/>
  <c r="X164" i="1"/>
  <c r="W162" i="1"/>
  <c r="AD162" i="1"/>
  <c r="M164" i="1"/>
  <c r="P164" i="1" s="1"/>
  <c r="Q166" i="1"/>
  <c r="R166" i="1" s="1"/>
  <c r="K166" i="1"/>
  <c r="J166" i="1"/>
  <c r="I166" i="1"/>
  <c r="S163" i="1"/>
  <c r="T163" i="1"/>
  <c r="L165" i="1"/>
  <c r="N165" i="1" s="1"/>
  <c r="O165" i="1" s="1"/>
  <c r="AA162" i="1" l="1"/>
  <c r="Y162" i="1"/>
  <c r="Z162" i="1"/>
  <c r="M165" i="1"/>
  <c r="P165" i="1" s="1"/>
  <c r="U166" i="1"/>
  <c r="V166" i="1" s="1"/>
  <c r="S164" i="1"/>
  <c r="T164" i="1"/>
  <c r="AB165" i="1"/>
  <c r="AC165" i="1" s="1"/>
  <c r="X165" i="1"/>
  <c r="AE162" i="1"/>
  <c r="AH162" i="1"/>
  <c r="D169" i="1"/>
  <c r="F168" i="1"/>
  <c r="G168" i="1" s="1"/>
  <c r="W163" i="1"/>
  <c r="AD163" i="1"/>
  <c r="L166" i="1"/>
  <c r="M166" i="1" s="1"/>
  <c r="P166" i="1" s="1"/>
  <c r="I167" i="1"/>
  <c r="Q167" i="1"/>
  <c r="R167" i="1" s="1"/>
  <c r="K167" i="1"/>
  <c r="J167" i="1"/>
  <c r="N166" i="1" l="1"/>
  <c r="O166" i="1" s="1"/>
  <c r="S166" i="1"/>
  <c r="T166" i="1"/>
  <c r="I168" i="1"/>
  <c r="K168" i="1"/>
  <c r="Q168" i="1"/>
  <c r="R168" i="1" s="1"/>
  <c r="J168" i="1"/>
  <c r="D170" i="1"/>
  <c r="F169" i="1"/>
  <c r="G169" i="1" s="1"/>
  <c r="AF162" i="1"/>
  <c r="AG162" i="1" s="1"/>
  <c r="S165" i="1"/>
  <c r="T165" i="1"/>
  <c r="AE163" i="1"/>
  <c r="AH163" i="1"/>
  <c r="L167" i="1"/>
  <c r="M167" i="1" s="1"/>
  <c r="P167" i="1" s="1"/>
  <c r="N167" i="1"/>
  <c r="O167" i="1" s="1"/>
  <c r="AA163" i="1"/>
  <c r="Y163" i="1"/>
  <c r="Z163" i="1"/>
  <c r="U167" i="1"/>
  <c r="V167" i="1" s="1"/>
  <c r="W164" i="1"/>
  <c r="AD164" i="1"/>
  <c r="AB166" i="1"/>
  <c r="AC166" i="1" s="1"/>
  <c r="X166" i="1"/>
  <c r="S167" i="1" l="1"/>
  <c r="T167" i="1"/>
  <c r="AE164" i="1"/>
  <c r="AH164" i="1"/>
  <c r="D171" i="1"/>
  <c r="F170" i="1"/>
  <c r="G170" i="1" s="1"/>
  <c r="X167" i="1"/>
  <c r="AB167" i="1"/>
  <c r="AC167" i="1" s="1"/>
  <c r="AF163" i="1"/>
  <c r="AG163" i="1" s="1"/>
  <c r="L168" i="1"/>
  <c r="M168" i="1" s="1"/>
  <c r="P168" i="1" s="1"/>
  <c r="AD166" i="1"/>
  <c r="AE166" i="1" s="1"/>
  <c r="W166" i="1"/>
  <c r="AA166" i="1" s="1"/>
  <c r="AA164" i="1"/>
  <c r="Z164" i="1"/>
  <c r="Y164" i="1"/>
  <c r="W165" i="1"/>
  <c r="AD165" i="1"/>
  <c r="I169" i="1"/>
  <c r="K169" i="1"/>
  <c r="Q169" i="1"/>
  <c r="R169" i="1" s="1"/>
  <c r="J169" i="1"/>
  <c r="U168" i="1"/>
  <c r="V168" i="1" s="1"/>
  <c r="Y166" i="1" l="1"/>
  <c r="S168" i="1"/>
  <c r="T168" i="1"/>
  <c r="L169" i="1"/>
  <c r="M169" i="1" s="1"/>
  <c r="P169" i="1" s="1"/>
  <c r="AE165" i="1"/>
  <c r="AH165" i="1"/>
  <c r="AF166" i="1"/>
  <c r="AG166" i="1" s="1"/>
  <c r="AF164" i="1"/>
  <c r="AG164" i="1" s="1"/>
  <c r="AA165" i="1"/>
  <c r="Z165" i="1"/>
  <c r="Y165" i="1"/>
  <c r="N168" i="1"/>
  <c r="O168" i="1" s="1"/>
  <c r="J170" i="1"/>
  <c r="K170" i="1"/>
  <c r="I170" i="1"/>
  <c r="Q170" i="1"/>
  <c r="R170" i="1" s="1"/>
  <c r="AH166" i="1"/>
  <c r="U169" i="1"/>
  <c r="V169" i="1" s="1"/>
  <c r="Z166" i="1"/>
  <c r="D172" i="1"/>
  <c r="F171" i="1"/>
  <c r="G171" i="1" s="1"/>
  <c r="W167" i="1"/>
  <c r="AA167" i="1" s="1"/>
  <c r="AD167" i="1"/>
  <c r="AE167" i="1" s="1"/>
  <c r="X168" i="1"/>
  <c r="AB168" i="1"/>
  <c r="AC168" i="1" s="1"/>
  <c r="S169" i="1" l="1"/>
  <c r="T169" i="1"/>
  <c r="D173" i="1"/>
  <c r="F172" i="1"/>
  <c r="G172" i="1" s="1"/>
  <c r="U170" i="1"/>
  <c r="V170" i="1" s="1"/>
  <c r="AH167" i="1"/>
  <c r="N169" i="1"/>
  <c r="O169" i="1" s="1"/>
  <c r="X169" i="1"/>
  <c r="AB169" i="1"/>
  <c r="AC169" i="1" s="1"/>
  <c r="AF165" i="1"/>
  <c r="AG165" i="1" s="1"/>
  <c r="AD168" i="1"/>
  <c r="AE168" i="1" s="1"/>
  <c r="W168" i="1"/>
  <c r="AA168" i="1" s="1"/>
  <c r="AF167" i="1"/>
  <c r="AG167" i="1" s="1"/>
  <c r="Z167" i="1"/>
  <c r="Y167" i="1"/>
  <c r="Q171" i="1"/>
  <c r="R171" i="1" s="1"/>
  <c r="I171" i="1"/>
  <c r="J171" i="1"/>
  <c r="K171" i="1"/>
  <c r="L170" i="1"/>
  <c r="M170" i="1" s="1"/>
  <c r="P170" i="1" s="1"/>
  <c r="S170" i="1" l="1"/>
  <c r="T170" i="1"/>
  <c r="N170" i="1"/>
  <c r="O170" i="1" s="1"/>
  <c r="U171" i="1"/>
  <c r="V171" i="1" s="1"/>
  <c r="Z168" i="1"/>
  <c r="J172" i="1"/>
  <c r="K172" i="1"/>
  <c r="Q172" i="1"/>
  <c r="R172" i="1" s="1"/>
  <c r="I172" i="1"/>
  <c r="AH168" i="1"/>
  <c r="L171" i="1"/>
  <c r="M171" i="1" s="1"/>
  <c r="P171" i="1" s="1"/>
  <c r="N171" i="1"/>
  <c r="O171" i="1" s="1"/>
  <c r="AF168" i="1"/>
  <c r="AG168" i="1" s="1"/>
  <c r="D174" i="1"/>
  <c r="F173" i="1"/>
  <c r="G173" i="1" s="1"/>
  <c r="W169" i="1"/>
  <c r="AA169" i="1" s="1"/>
  <c r="AD169" i="1"/>
  <c r="AE169" i="1" s="1"/>
  <c r="X170" i="1"/>
  <c r="AB170" i="1"/>
  <c r="AC170" i="1" s="1"/>
  <c r="Y168" i="1"/>
  <c r="S171" i="1" l="1"/>
  <c r="T171" i="1"/>
  <c r="AH169" i="1"/>
  <c r="D175" i="1"/>
  <c r="F174" i="1"/>
  <c r="G174" i="1" s="1"/>
  <c r="Y169" i="1"/>
  <c r="L172" i="1"/>
  <c r="N172" i="1" s="1"/>
  <c r="O172" i="1" s="1"/>
  <c r="Z169" i="1"/>
  <c r="AD170" i="1"/>
  <c r="AE170" i="1" s="1"/>
  <c r="W170" i="1"/>
  <c r="AA170" i="1" s="1"/>
  <c r="AF169" i="1"/>
  <c r="AG169" i="1" s="1"/>
  <c r="I173" i="1"/>
  <c r="K173" i="1"/>
  <c r="J173" i="1"/>
  <c r="Q173" i="1"/>
  <c r="R173" i="1" s="1"/>
  <c r="U172" i="1"/>
  <c r="V172" i="1" s="1"/>
  <c r="X171" i="1"/>
  <c r="AB171" i="1"/>
  <c r="AC171" i="1" s="1"/>
  <c r="M172" i="1" l="1"/>
  <c r="P172" i="1" s="1"/>
  <c r="AB172" i="1"/>
  <c r="AC172" i="1" s="1"/>
  <c r="X172" i="1"/>
  <c r="I174" i="1"/>
  <c r="Q174" i="1"/>
  <c r="R174" i="1" s="1"/>
  <c r="K174" i="1"/>
  <c r="J174" i="1"/>
  <c r="Y170" i="1"/>
  <c r="AF170" i="1"/>
  <c r="AG170" i="1" s="1"/>
  <c r="D176" i="1"/>
  <c r="F175" i="1"/>
  <c r="G175" i="1" s="1"/>
  <c r="AH170" i="1"/>
  <c r="U173" i="1"/>
  <c r="V173" i="1" s="1"/>
  <c r="W171" i="1"/>
  <c r="AA171" i="1" s="1"/>
  <c r="AD171" i="1"/>
  <c r="AE171" i="1" s="1"/>
  <c r="L173" i="1"/>
  <c r="N173" i="1" s="1"/>
  <c r="O173" i="1" s="1"/>
  <c r="Z170" i="1"/>
  <c r="S172" i="1" l="1"/>
  <c r="T172" i="1"/>
  <c r="Y171" i="1"/>
  <c r="Z171" i="1"/>
  <c r="AF171" i="1"/>
  <c r="AG171" i="1" s="1"/>
  <c r="Q175" i="1"/>
  <c r="R175" i="1" s="1"/>
  <c r="K175" i="1"/>
  <c r="I175" i="1"/>
  <c r="J175" i="1"/>
  <c r="M173" i="1"/>
  <c r="P173" i="1" s="1"/>
  <c r="L174" i="1"/>
  <c r="N174" i="1" s="1"/>
  <c r="O174" i="1" s="1"/>
  <c r="AH171" i="1"/>
  <c r="F176" i="1"/>
  <c r="G176" i="1" s="1"/>
  <c r="D177" i="1"/>
  <c r="X173" i="1"/>
  <c r="AB173" i="1"/>
  <c r="AC173" i="1" s="1"/>
  <c r="U174" i="1"/>
  <c r="V174" i="1" s="1"/>
  <c r="AD172" i="1" l="1"/>
  <c r="W172" i="1"/>
  <c r="F177" i="1"/>
  <c r="G177" i="1" s="1"/>
  <c r="D178" i="1"/>
  <c r="Q176" i="1"/>
  <c r="R176" i="1" s="1"/>
  <c r="J176" i="1"/>
  <c r="K176" i="1"/>
  <c r="I176" i="1"/>
  <c r="S173" i="1"/>
  <c r="T173" i="1"/>
  <c r="U175" i="1"/>
  <c r="V175" i="1" s="1"/>
  <c r="L175" i="1"/>
  <c r="N175" i="1" s="1"/>
  <c r="O175" i="1" s="1"/>
  <c r="M174" i="1"/>
  <c r="P174" i="1" s="1"/>
  <c r="AB174" i="1"/>
  <c r="AC174" i="1" s="1"/>
  <c r="X174" i="1"/>
  <c r="AA172" i="1" l="1"/>
  <c r="Y172" i="1"/>
  <c r="Z172" i="1"/>
  <c r="AE172" i="1"/>
  <c r="AF172" i="1" s="1"/>
  <c r="AG172" i="1" s="1"/>
  <c r="AH172" i="1"/>
  <c r="S174" i="1"/>
  <c r="T174" i="1"/>
  <c r="M175" i="1"/>
  <c r="P175" i="1" s="1"/>
  <c r="F178" i="1"/>
  <c r="G178" i="1" s="1"/>
  <c r="D179" i="1"/>
  <c r="AB175" i="1"/>
  <c r="AC175" i="1" s="1"/>
  <c r="X175" i="1"/>
  <c r="I177" i="1"/>
  <c r="K177" i="1"/>
  <c r="J177" i="1"/>
  <c r="Q177" i="1"/>
  <c r="R177" i="1" s="1"/>
  <c r="W173" i="1"/>
  <c r="AD173" i="1"/>
  <c r="L176" i="1"/>
  <c r="M176" i="1" s="1"/>
  <c r="P176" i="1" s="1"/>
  <c r="U176" i="1"/>
  <c r="V176" i="1" s="1"/>
  <c r="N176" i="1" l="1"/>
  <c r="O176" i="1" s="1"/>
  <c r="S176" i="1"/>
  <c r="T176" i="1"/>
  <c r="AB176" i="1"/>
  <c r="AC176" i="1" s="1"/>
  <c r="X176" i="1"/>
  <c r="AE173" i="1"/>
  <c r="AH173" i="1"/>
  <c r="L177" i="1"/>
  <c r="N177" i="1" s="1"/>
  <c r="O177" i="1" s="1"/>
  <c r="AA173" i="1"/>
  <c r="Z173" i="1"/>
  <c r="Y173" i="1"/>
  <c r="S175" i="1"/>
  <c r="T175" i="1"/>
  <c r="D180" i="1"/>
  <c r="F179" i="1"/>
  <c r="G179" i="1" s="1"/>
  <c r="W174" i="1"/>
  <c r="AD174" i="1"/>
  <c r="U177" i="1"/>
  <c r="V177" i="1" s="1"/>
  <c r="Q178" i="1"/>
  <c r="R178" i="1" s="1"/>
  <c r="I178" i="1"/>
  <c r="J178" i="1"/>
  <c r="K178" i="1"/>
  <c r="M177" i="1" l="1"/>
  <c r="P177" i="1" s="1"/>
  <c r="S177" i="1" s="1"/>
  <c r="X177" i="1"/>
  <c r="AB177" i="1"/>
  <c r="AC177" i="1" s="1"/>
  <c r="K179" i="1"/>
  <c r="J179" i="1"/>
  <c r="I179" i="1"/>
  <c r="Q179" i="1"/>
  <c r="R179" i="1" s="1"/>
  <c r="U178" i="1"/>
  <c r="V178" i="1" s="1"/>
  <c r="L178" i="1"/>
  <c r="N178" i="1" s="1"/>
  <c r="O178" i="1" s="1"/>
  <c r="T177" i="1"/>
  <c r="D181" i="1"/>
  <c r="F180" i="1"/>
  <c r="G180" i="1" s="1"/>
  <c r="W176" i="1"/>
  <c r="AA176" i="1" s="1"/>
  <c r="AD176" i="1"/>
  <c r="AE176" i="1" s="1"/>
  <c r="AE174" i="1"/>
  <c r="AH174" i="1"/>
  <c r="AA174" i="1"/>
  <c r="Z174" i="1"/>
  <c r="Y174" i="1"/>
  <c r="AD175" i="1"/>
  <c r="W175" i="1"/>
  <c r="AF173" i="1"/>
  <c r="AG173" i="1" s="1"/>
  <c r="M178" i="1" l="1"/>
  <c r="P178" i="1" s="1"/>
  <c r="S178" i="1" s="1"/>
  <c r="AH176" i="1"/>
  <c r="AF174" i="1"/>
  <c r="AG174" i="1" s="1"/>
  <c r="AF176" i="1"/>
  <c r="AG176" i="1" s="1"/>
  <c r="I180" i="1"/>
  <c r="Q180" i="1"/>
  <c r="R180" i="1" s="1"/>
  <c r="K180" i="1"/>
  <c r="J180" i="1"/>
  <c r="Y176" i="1"/>
  <c r="L179" i="1"/>
  <c r="M179" i="1" s="1"/>
  <c r="P179" i="1" s="1"/>
  <c r="AA175" i="1"/>
  <c r="Y175" i="1"/>
  <c r="Z175" i="1"/>
  <c r="F181" i="1"/>
  <c r="G181" i="1" s="1"/>
  <c r="D182" i="1"/>
  <c r="Z176" i="1"/>
  <c r="AE175" i="1"/>
  <c r="AH175" i="1"/>
  <c r="W177" i="1"/>
  <c r="AA177" i="1" s="1"/>
  <c r="AD177" i="1"/>
  <c r="AE177" i="1" s="1"/>
  <c r="T178" i="1"/>
  <c r="U179" i="1"/>
  <c r="V179" i="1" s="1"/>
  <c r="AB178" i="1"/>
  <c r="AC178" i="1" s="1"/>
  <c r="X178" i="1"/>
  <c r="Z177" i="1" l="1"/>
  <c r="Y177" i="1"/>
  <c r="S179" i="1"/>
  <c r="T179" i="1"/>
  <c r="X179" i="1"/>
  <c r="AB179" i="1"/>
  <c r="AC179" i="1" s="1"/>
  <c r="F182" i="1"/>
  <c r="G182" i="1" s="1"/>
  <c r="D183" i="1"/>
  <c r="L180" i="1"/>
  <c r="N180" i="1" s="1"/>
  <c r="O180" i="1" s="1"/>
  <c r="W178" i="1"/>
  <c r="AA178" i="1" s="1"/>
  <c r="AD178" i="1"/>
  <c r="AE178" i="1" s="1"/>
  <c r="AF175" i="1"/>
  <c r="AG175" i="1" s="1"/>
  <c r="Q181" i="1"/>
  <c r="R181" i="1" s="1"/>
  <c r="J181" i="1"/>
  <c r="K181" i="1"/>
  <c r="I181" i="1"/>
  <c r="N179" i="1"/>
  <c r="O179" i="1" s="1"/>
  <c r="AH177" i="1"/>
  <c r="U180" i="1"/>
  <c r="V180" i="1" s="1"/>
  <c r="AF177" i="1"/>
  <c r="AG177" i="1" s="1"/>
  <c r="M180" i="1"/>
  <c r="P180" i="1" s="1"/>
  <c r="S180" i="1" s="1"/>
  <c r="AH178" i="1" l="1"/>
  <c r="T180" i="1"/>
  <c r="L181" i="1"/>
  <c r="M181" i="1" s="1"/>
  <c r="P181" i="1" s="1"/>
  <c r="AF178" i="1"/>
  <c r="AG178" i="1" s="1"/>
  <c r="U181" i="1"/>
  <c r="V181" i="1" s="1"/>
  <c r="X180" i="1"/>
  <c r="AB180" i="1"/>
  <c r="AC180" i="1" s="1"/>
  <c r="Y178" i="1"/>
  <c r="F183" i="1"/>
  <c r="G183" i="1" s="1"/>
  <c r="D184" i="1"/>
  <c r="AD179" i="1"/>
  <c r="AE179" i="1" s="1"/>
  <c r="W179" i="1"/>
  <c r="AA179" i="1" s="1"/>
  <c r="Z178" i="1"/>
  <c r="J182" i="1"/>
  <c r="I182" i="1"/>
  <c r="Q182" i="1"/>
  <c r="R182" i="1" s="1"/>
  <c r="K182" i="1"/>
  <c r="S181" i="1" l="1"/>
  <c r="T181" i="1"/>
  <c r="X181" i="1"/>
  <c r="AB181" i="1"/>
  <c r="AC181" i="1" s="1"/>
  <c r="F184" i="1"/>
  <c r="G184" i="1" s="1"/>
  <c r="D185" i="1"/>
  <c r="U182" i="1"/>
  <c r="V182" i="1" s="1"/>
  <c r="I183" i="1"/>
  <c r="K183" i="1"/>
  <c r="J183" i="1"/>
  <c r="Q183" i="1"/>
  <c r="R183" i="1" s="1"/>
  <c r="Z179" i="1"/>
  <c r="AH179" i="1"/>
  <c r="N181" i="1"/>
  <c r="O181" i="1" s="1"/>
  <c r="L182" i="1"/>
  <c r="M182" i="1" s="1"/>
  <c r="P182" i="1" s="1"/>
  <c r="AF179" i="1"/>
  <c r="AG179" i="1" s="1"/>
  <c r="Y179" i="1"/>
  <c r="AD180" i="1"/>
  <c r="AE180" i="1" s="1"/>
  <c r="W180" i="1"/>
  <c r="AA180" i="1" s="1"/>
  <c r="S182" i="1" l="1"/>
  <c r="T182" i="1"/>
  <c r="AF180" i="1"/>
  <c r="AG180" i="1" s="1"/>
  <c r="U183" i="1"/>
  <c r="V183" i="1" s="1"/>
  <c r="Z180" i="1"/>
  <c r="F185" i="1"/>
  <c r="G185" i="1" s="1"/>
  <c r="D186" i="1"/>
  <c r="Y180" i="1"/>
  <c r="I184" i="1"/>
  <c r="K184" i="1"/>
  <c r="J184" i="1"/>
  <c r="Q184" i="1"/>
  <c r="R184" i="1" s="1"/>
  <c r="AH180" i="1"/>
  <c r="X182" i="1"/>
  <c r="AB182" i="1"/>
  <c r="AC182" i="1" s="1"/>
  <c r="W181" i="1"/>
  <c r="AA181" i="1" s="1"/>
  <c r="AD181" i="1"/>
  <c r="AE181" i="1" s="1"/>
  <c r="N182" i="1"/>
  <c r="O182" i="1" s="1"/>
  <c r="L183" i="1"/>
  <c r="M183" i="1" s="1"/>
  <c r="P183" i="1" s="1"/>
  <c r="N183" i="1" l="1"/>
  <c r="O183" i="1" s="1"/>
  <c r="AH181" i="1"/>
  <c r="S183" i="1"/>
  <c r="T183" i="1"/>
  <c r="L184" i="1"/>
  <c r="N184" i="1" s="1"/>
  <c r="O184" i="1" s="1"/>
  <c r="K185" i="1"/>
  <c r="I185" i="1"/>
  <c r="J185" i="1"/>
  <c r="Q185" i="1"/>
  <c r="R185" i="1" s="1"/>
  <c r="Z181" i="1"/>
  <c r="AF181" i="1"/>
  <c r="AG181" i="1" s="1"/>
  <c r="M184" i="1"/>
  <c r="P184" i="1" s="1"/>
  <c r="S184" i="1" s="1"/>
  <c r="Y181" i="1"/>
  <c r="U184" i="1"/>
  <c r="V184" i="1" s="1"/>
  <c r="F186" i="1"/>
  <c r="G186" i="1" s="1"/>
  <c r="D187" i="1"/>
  <c r="AD182" i="1"/>
  <c r="AE182" i="1" s="1"/>
  <c r="W182" i="1"/>
  <c r="AA182" i="1" s="1"/>
  <c r="X183" i="1"/>
  <c r="AB183" i="1"/>
  <c r="AC183" i="1" s="1"/>
  <c r="T184" i="1" l="1"/>
  <c r="Q186" i="1"/>
  <c r="R186" i="1" s="1"/>
  <c r="J186" i="1"/>
  <c r="K186" i="1"/>
  <c r="I186" i="1"/>
  <c r="L185" i="1"/>
  <c r="N185" i="1" s="1"/>
  <c r="O185" i="1" s="1"/>
  <c r="AB184" i="1"/>
  <c r="AC184" i="1" s="1"/>
  <c r="AD184" i="1" s="1"/>
  <c r="AE184" i="1" s="1"/>
  <c r="X184" i="1"/>
  <c r="Z182" i="1"/>
  <c r="AH182" i="1"/>
  <c r="AF182" i="1"/>
  <c r="AG182" i="1" s="1"/>
  <c r="W184" i="1"/>
  <c r="AA184" i="1" s="1"/>
  <c r="Y182" i="1"/>
  <c r="AD183" i="1"/>
  <c r="AE183" i="1" s="1"/>
  <c r="W183" i="1"/>
  <c r="AA183" i="1" s="1"/>
  <c r="D188" i="1"/>
  <c r="F187" i="1"/>
  <c r="G187" i="1" s="1"/>
  <c r="U185" i="1"/>
  <c r="V185" i="1" s="1"/>
  <c r="AH183" i="1" l="1"/>
  <c r="AF184" i="1"/>
  <c r="AG184" i="1" s="1"/>
  <c r="I187" i="1"/>
  <c r="Q187" i="1"/>
  <c r="R187" i="1" s="1"/>
  <c r="K187" i="1"/>
  <c r="J187" i="1"/>
  <c r="AF183" i="1"/>
  <c r="AG183" i="1" s="1"/>
  <c r="M185" i="1"/>
  <c r="P185" i="1" s="1"/>
  <c r="L186" i="1"/>
  <c r="N186" i="1" s="1"/>
  <c r="O186" i="1" s="1"/>
  <c r="X185" i="1"/>
  <c r="AB185" i="1"/>
  <c r="AC185" i="1" s="1"/>
  <c r="F188" i="1"/>
  <c r="G188" i="1" s="1"/>
  <c r="D189" i="1"/>
  <c r="U186" i="1"/>
  <c r="V186" i="1" s="1"/>
  <c r="Z184" i="1"/>
  <c r="Y184" i="1"/>
  <c r="Y183" i="1"/>
  <c r="AH184" i="1"/>
  <c r="Z183" i="1"/>
  <c r="M186" i="1" l="1"/>
  <c r="P186" i="1" s="1"/>
  <c r="U187" i="1"/>
  <c r="V187" i="1" s="1"/>
  <c r="F189" i="1"/>
  <c r="G189" i="1" s="1"/>
  <c r="D190" i="1"/>
  <c r="I188" i="1"/>
  <c r="J188" i="1"/>
  <c r="Q188" i="1"/>
  <c r="R188" i="1" s="1"/>
  <c r="K188" i="1"/>
  <c r="L187" i="1"/>
  <c r="M187" i="1" s="1"/>
  <c r="P187" i="1" s="1"/>
  <c r="AB186" i="1"/>
  <c r="AC186" i="1" s="1"/>
  <c r="X186" i="1"/>
  <c r="S185" i="1"/>
  <c r="T185" i="1"/>
  <c r="S187" i="1" l="1"/>
  <c r="T187" i="1"/>
  <c r="U188" i="1"/>
  <c r="V188" i="1" s="1"/>
  <c r="F190" i="1"/>
  <c r="G190" i="1" s="1"/>
  <c r="D191" i="1"/>
  <c r="W185" i="1"/>
  <c r="AD185" i="1"/>
  <c r="N187" i="1"/>
  <c r="O187" i="1" s="1"/>
  <c r="L188" i="1"/>
  <c r="N188" i="1" s="1"/>
  <c r="O188" i="1" s="1"/>
  <c r="Q189" i="1"/>
  <c r="R189" i="1" s="1"/>
  <c r="K189" i="1"/>
  <c r="J189" i="1"/>
  <c r="I189" i="1"/>
  <c r="X187" i="1"/>
  <c r="AB187" i="1"/>
  <c r="AC187" i="1" s="1"/>
  <c r="S186" i="1"/>
  <c r="T186" i="1"/>
  <c r="M188" i="1"/>
  <c r="P188" i="1" s="1"/>
  <c r="S188" i="1" s="1"/>
  <c r="U189" i="1" l="1"/>
  <c r="V189" i="1" s="1"/>
  <c r="W186" i="1"/>
  <c r="AD186" i="1"/>
  <c r="AA185" i="1"/>
  <c r="Y185" i="1"/>
  <c r="Z185" i="1"/>
  <c r="T188" i="1"/>
  <c r="L189" i="1"/>
  <c r="M189" i="1" s="1"/>
  <c r="P189" i="1" s="1"/>
  <c r="D192" i="1"/>
  <c r="F191" i="1"/>
  <c r="G191" i="1" s="1"/>
  <c r="K190" i="1"/>
  <c r="J190" i="1"/>
  <c r="I190" i="1"/>
  <c r="Q190" i="1"/>
  <c r="R190" i="1" s="1"/>
  <c r="W187" i="1"/>
  <c r="AA187" i="1" s="1"/>
  <c r="AD187" i="1"/>
  <c r="AE187" i="1" s="1"/>
  <c r="AE185" i="1"/>
  <c r="AH185" i="1"/>
  <c r="X188" i="1"/>
  <c r="AB188" i="1"/>
  <c r="AC188" i="1" s="1"/>
  <c r="S189" i="1" l="1"/>
  <c r="T189" i="1"/>
  <c r="AH187" i="1"/>
  <c r="AE186" i="1"/>
  <c r="AH186" i="1"/>
  <c r="AF185" i="1"/>
  <c r="AG185" i="1" s="1"/>
  <c r="AF187" i="1"/>
  <c r="AG187" i="1" s="1"/>
  <c r="L190" i="1"/>
  <c r="M190" i="1" s="1"/>
  <c r="P190" i="1" s="1"/>
  <c r="K191" i="1"/>
  <c r="J191" i="1"/>
  <c r="I191" i="1"/>
  <c r="Q191" i="1"/>
  <c r="R191" i="1" s="1"/>
  <c r="Y187" i="1"/>
  <c r="AA186" i="1"/>
  <c r="Z186" i="1"/>
  <c r="Y186" i="1"/>
  <c r="Z187" i="1"/>
  <c r="X189" i="1"/>
  <c r="AB189" i="1"/>
  <c r="AC189" i="1" s="1"/>
  <c r="F192" i="1"/>
  <c r="G192" i="1" s="1"/>
  <c r="D193" i="1"/>
  <c r="U190" i="1"/>
  <c r="V190" i="1" s="1"/>
  <c r="N189" i="1"/>
  <c r="O189" i="1" s="1"/>
  <c r="AD188" i="1"/>
  <c r="AE188" i="1" s="1"/>
  <c r="W188" i="1"/>
  <c r="AA188" i="1" s="1"/>
  <c r="AH188" i="1" l="1"/>
  <c r="S190" i="1"/>
  <c r="T190" i="1"/>
  <c r="U191" i="1"/>
  <c r="V191" i="1" s="1"/>
  <c r="N190" i="1"/>
  <c r="O190" i="1" s="1"/>
  <c r="Q192" i="1"/>
  <c r="R192" i="1" s="1"/>
  <c r="K192" i="1"/>
  <c r="I192" i="1"/>
  <c r="J192" i="1"/>
  <c r="Y188" i="1"/>
  <c r="L191" i="1"/>
  <c r="M191" i="1" s="1"/>
  <c r="P191" i="1" s="1"/>
  <c r="W189" i="1"/>
  <c r="AA189" i="1" s="1"/>
  <c r="AD189" i="1"/>
  <c r="AE189" i="1" s="1"/>
  <c r="X190" i="1"/>
  <c r="AB190" i="1"/>
  <c r="AC190" i="1" s="1"/>
  <c r="AF188" i="1"/>
  <c r="AG188" i="1" s="1"/>
  <c r="D194" i="1"/>
  <c r="F193" i="1"/>
  <c r="G193" i="1" s="1"/>
  <c r="Z188" i="1"/>
  <c r="AF186" i="1"/>
  <c r="AG186" i="1" s="1"/>
  <c r="S191" i="1" l="1"/>
  <c r="T191" i="1"/>
  <c r="K193" i="1"/>
  <c r="I193" i="1"/>
  <c r="J193" i="1"/>
  <c r="Q193" i="1"/>
  <c r="R193" i="1" s="1"/>
  <c r="N191" i="1"/>
  <c r="O191" i="1" s="1"/>
  <c r="U192" i="1"/>
  <c r="V192" i="1" s="1"/>
  <c r="D195" i="1"/>
  <c r="F194" i="1"/>
  <c r="G194" i="1" s="1"/>
  <c r="L192" i="1"/>
  <c r="M192" i="1" s="1"/>
  <c r="P192" i="1" s="1"/>
  <c r="S192" i="1" s="1"/>
  <c r="X191" i="1"/>
  <c r="AB191" i="1"/>
  <c r="AC191" i="1" s="1"/>
  <c r="AF189" i="1"/>
  <c r="AG189" i="1" s="1"/>
  <c r="Y189" i="1"/>
  <c r="AH189" i="1"/>
  <c r="AD190" i="1"/>
  <c r="AE190" i="1" s="1"/>
  <c r="W190" i="1"/>
  <c r="AA190" i="1" s="1"/>
  <c r="Z189" i="1"/>
  <c r="N192" i="1" l="1"/>
  <c r="O192" i="1" s="1"/>
  <c r="AF190" i="1"/>
  <c r="AG190" i="1" s="1"/>
  <c r="T192" i="1"/>
  <c r="U193" i="1"/>
  <c r="V193" i="1" s="1"/>
  <c r="Y190" i="1"/>
  <c r="X192" i="1"/>
  <c r="AB192" i="1"/>
  <c r="AC192" i="1" s="1"/>
  <c r="L193" i="1"/>
  <c r="N193" i="1" s="1"/>
  <c r="O193" i="1" s="1"/>
  <c r="Z190" i="1"/>
  <c r="I194" i="1"/>
  <c r="J194" i="1"/>
  <c r="Q194" i="1"/>
  <c r="R194" i="1" s="1"/>
  <c r="K194" i="1"/>
  <c r="W191" i="1"/>
  <c r="AA191" i="1" s="1"/>
  <c r="AD191" i="1"/>
  <c r="AE191" i="1" s="1"/>
  <c r="D196" i="1"/>
  <c r="F195" i="1"/>
  <c r="G195" i="1" s="1"/>
  <c r="AH190" i="1"/>
  <c r="M193" i="1" l="1"/>
  <c r="P193" i="1" s="1"/>
  <c r="S193" i="1" s="1"/>
  <c r="Y191" i="1"/>
  <c r="Z191" i="1"/>
  <c r="AH191" i="1"/>
  <c r="T193" i="1"/>
  <c r="AF191" i="1"/>
  <c r="AG191" i="1" s="1"/>
  <c r="W192" i="1"/>
  <c r="AA192" i="1" s="1"/>
  <c r="AD192" i="1"/>
  <c r="AE192" i="1" s="1"/>
  <c r="K195" i="1"/>
  <c r="J195" i="1"/>
  <c r="I195" i="1"/>
  <c r="Q195" i="1"/>
  <c r="R195" i="1" s="1"/>
  <c r="U194" i="1"/>
  <c r="V194" i="1" s="1"/>
  <c r="D197" i="1"/>
  <c r="F196" i="1"/>
  <c r="G196" i="1" s="1"/>
  <c r="L194" i="1"/>
  <c r="M194" i="1" s="1"/>
  <c r="P194" i="1" s="1"/>
  <c r="X193" i="1"/>
  <c r="AB193" i="1"/>
  <c r="AC193" i="1" s="1"/>
  <c r="S194" i="1" l="1"/>
  <c r="T194" i="1"/>
  <c r="X194" i="1"/>
  <c r="AB194" i="1"/>
  <c r="AC194" i="1" s="1"/>
  <c r="Z192" i="1"/>
  <c r="AH192" i="1"/>
  <c r="AF192" i="1"/>
  <c r="AG192" i="1" s="1"/>
  <c r="U195" i="1"/>
  <c r="V195" i="1" s="1"/>
  <c r="F197" i="1"/>
  <c r="G197" i="1" s="1"/>
  <c r="D198" i="1"/>
  <c r="J196" i="1"/>
  <c r="K196" i="1"/>
  <c r="I196" i="1"/>
  <c r="Q196" i="1"/>
  <c r="R196" i="1" s="1"/>
  <c r="N194" i="1"/>
  <c r="O194" i="1" s="1"/>
  <c r="N195" i="1"/>
  <c r="O195" i="1" s="1"/>
  <c r="L195" i="1"/>
  <c r="M195" i="1" s="1"/>
  <c r="P195" i="1" s="1"/>
  <c r="Y192" i="1"/>
  <c r="AD193" i="1"/>
  <c r="AE193" i="1" s="1"/>
  <c r="W193" i="1"/>
  <c r="AA193" i="1" s="1"/>
  <c r="S195" i="1" l="1"/>
  <c r="T195" i="1"/>
  <c r="Z193" i="1"/>
  <c r="U196" i="1"/>
  <c r="V196" i="1" s="1"/>
  <c r="Y193" i="1"/>
  <c r="AH193" i="1"/>
  <c r="X195" i="1"/>
  <c r="AB195" i="1"/>
  <c r="AC195" i="1" s="1"/>
  <c r="L196" i="1"/>
  <c r="N196" i="1" s="1"/>
  <c r="O196" i="1" s="1"/>
  <c r="D199" i="1"/>
  <c r="F198" i="1"/>
  <c r="G198" i="1" s="1"/>
  <c r="W194" i="1"/>
  <c r="AA194" i="1" s="1"/>
  <c r="AD194" i="1"/>
  <c r="AE194" i="1" s="1"/>
  <c r="AF193" i="1"/>
  <c r="AG193" i="1" s="1"/>
  <c r="J197" i="1"/>
  <c r="I197" i="1"/>
  <c r="K197" i="1"/>
  <c r="Q197" i="1"/>
  <c r="R197" i="1" s="1"/>
  <c r="M196" i="1" l="1"/>
  <c r="P196" i="1" s="1"/>
  <c r="S196" i="1" s="1"/>
  <c r="AH194" i="1"/>
  <c r="F199" i="1"/>
  <c r="G199" i="1" s="1"/>
  <c r="D200" i="1"/>
  <c r="Y194" i="1"/>
  <c r="T196" i="1"/>
  <c r="L197" i="1"/>
  <c r="N197" i="1" s="1"/>
  <c r="O197" i="1" s="1"/>
  <c r="AF194" i="1"/>
  <c r="AG194" i="1" s="1"/>
  <c r="U197" i="1"/>
  <c r="V197" i="1" s="1"/>
  <c r="AD195" i="1"/>
  <c r="AE195" i="1" s="1"/>
  <c r="W195" i="1"/>
  <c r="AA195" i="1" s="1"/>
  <c r="K198" i="1"/>
  <c r="J198" i="1"/>
  <c r="Q198" i="1"/>
  <c r="R198" i="1" s="1"/>
  <c r="I198" i="1"/>
  <c r="Z194" i="1"/>
  <c r="X196" i="1"/>
  <c r="AB196" i="1"/>
  <c r="AC196" i="1" s="1"/>
  <c r="AH195" i="1" l="1"/>
  <c r="J199" i="1"/>
  <c r="K199" i="1"/>
  <c r="I199" i="1"/>
  <c r="Q199" i="1"/>
  <c r="R199" i="1" s="1"/>
  <c r="L198" i="1"/>
  <c r="M198" i="1" s="1"/>
  <c r="P198" i="1" s="1"/>
  <c r="Z195" i="1"/>
  <c r="Y195" i="1"/>
  <c r="AD196" i="1"/>
  <c r="AE196" i="1" s="1"/>
  <c r="W196" i="1"/>
  <c r="AA196" i="1" s="1"/>
  <c r="M197" i="1"/>
  <c r="P197" i="1" s="1"/>
  <c r="X197" i="1"/>
  <c r="AB197" i="1"/>
  <c r="AC197" i="1" s="1"/>
  <c r="U198" i="1"/>
  <c r="V198" i="1" s="1"/>
  <c r="AF195" i="1"/>
  <c r="AG195" i="1" s="1"/>
  <c r="F200" i="1"/>
  <c r="G200" i="1" s="1"/>
  <c r="D201" i="1"/>
  <c r="S198" i="1" l="1"/>
  <c r="T198" i="1"/>
  <c r="AF196" i="1"/>
  <c r="AG196" i="1" s="1"/>
  <c r="N198" i="1"/>
  <c r="O198" i="1" s="1"/>
  <c r="U199" i="1"/>
  <c r="V199" i="1" s="1"/>
  <c r="K200" i="1"/>
  <c r="J200" i="1"/>
  <c r="Q200" i="1"/>
  <c r="R200" i="1" s="1"/>
  <c r="I200" i="1"/>
  <c r="D202" i="1"/>
  <c r="F201" i="1"/>
  <c r="G201" i="1" s="1"/>
  <c r="AH196" i="1"/>
  <c r="S197" i="1"/>
  <c r="T197" i="1"/>
  <c r="Y196" i="1"/>
  <c r="X198" i="1"/>
  <c r="AB198" i="1"/>
  <c r="AC198" i="1" s="1"/>
  <c r="Z196" i="1"/>
  <c r="L199" i="1"/>
  <c r="M199" i="1" s="1"/>
  <c r="P199" i="1" s="1"/>
  <c r="S199" i="1" l="1"/>
  <c r="T199" i="1"/>
  <c r="U200" i="1"/>
  <c r="V200" i="1" s="1"/>
  <c r="N199" i="1"/>
  <c r="O199" i="1" s="1"/>
  <c r="W197" i="1"/>
  <c r="AD197" i="1"/>
  <c r="D203" i="1"/>
  <c r="F202" i="1"/>
  <c r="G202" i="1" s="1"/>
  <c r="X199" i="1"/>
  <c r="AB199" i="1"/>
  <c r="AC199" i="1" s="1"/>
  <c r="N200" i="1"/>
  <c r="L200" i="1"/>
  <c r="M200" i="1" s="1"/>
  <c r="P200" i="1" s="1"/>
  <c r="AD198" i="1"/>
  <c r="AE198" i="1" s="1"/>
  <c r="W198" i="1"/>
  <c r="AA198" i="1" s="1"/>
  <c r="Q201" i="1"/>
  <c r="R201" i="1" s="1"/>
  <c r="K201" i="1"/>
  <c r="J201" i="1"/>
  <c r="I201" i="1"/>
  <c r="O200" i="1"/>
  <c r="Y198" i="1" l="1"/>
  <c r="S200" i="1"/>
  <c r="T200" i="1"/>
  <c r="AE197" i="1"/>
  <c r="AH197" i="1"/>
  <c r="AB200" i="1"/>
  <c r="AC200" i="1" s="1"/>
  <c r="X200" i="1"/>
  <c r="AA197" i="1"/>
  <c r="Z197" i="1"/>
  <c r="Y197" i="1"/>
  <c r="U201" i="1"/>
  <c r="V201" i="1" s="1"/>
  <c r="AF198" i="1"/>
  <c r="AG198" i="1" s="1"/>
  <c r="K202" i="1"/>
  <c r="J202" i="1"/>
  <c r="Q202" i="1"/>
  <c r="R202" i="1" s="1"/>
  <c r="I202" i="1"/>
  <c r="AH198" i="1"/>
  <c r="AD199" i="1"/>
  <c r="AE199" i="1" s="1"/>
  <c r="W199" i="1"/>
  <c r="AA199" i="1" s="1"/>
  <c r="L201" i="1"/>
  <c r="N201" i="1" s="1"/>
  <c r="O201" i="1" s="1"/>
  <c r="Z198" i="1"/>
  <c r="D204" i="1"/>
  <c r="F203" i="1"/>
  <c r="G203" i="1" s="1"/>
  <c r="Z199" i="1" l="1"/>
  <c r="AB201" i="1"/>
  <c r="AC201" i="1" s="1"/>
  <c r="X201" i="1"/>
  <c r="U202" i="1"/>
  <c r="V202" i="1" s="1"/>
  <c r="Y199" i="1"/>
  <c r="AH199" i="1"/>
  <c r="AF197" i="1"/>
  <c r="AG197" i="1" s="1"/>
  <c r="F204" i="1"/>
  <c r="G204" i="1" s="1"/>
  <c r="D205" i="1"/>
  <c r="M201" i="1"/>
  <c r="P201" i="1" s="1"/>
  <c r="K203" i="1"/>
  <c r="I203" i="1"/>
  <c r="Q203" i="1"/>
  <c r="R203" i="1" s="1"/>
  <c r="J203" i="1"/>
  <c r="AF199" i="1"/>
  <c r="AG199" i="1" s="1"/>
  <c r="L202" i="1"/>
  <c r="M202" i="1" s="1"/>
  <c r="P202" i="1" s="1"/>
  <c r="AD200" i="1"/>
  <c r="AE200" i="1" s="1"/>
  <c r="W200" i="1"/>
  <c r="AA200" i="1" s="1"/>
  <c r="Y200" i="1" l="1"/>
  <c r="Z200" i="1"/>
  <c r="S202" i="1"/>
  <c r="T202" i="1"/>
  <c r="AF200" i="1"/>
  <c r="AG200" i="1" s="1"/>
  <c r="N202" i="1"/>
  <c r="O202" i="1" s="1"/>
  <c r="L203" i="1"/>
  <c r="N203" i="1" s="1"/>
  <c r="O203" i="1" s="1"/>
  <c r="S201" i="1"/>
  <c r="T201" i="1"/>
  <c r="AB202" i="1"/>
  <c r="AC202" i="1" s="1"/>
  <c r="X202" i="1"/>
  <c r="U203" i="1"/>
  <c r="V203" i="1" s="1"/>
  <c r="F205" i="1"/>
  <c r="G205" i="1" s="1"/>
  <c r="D206" i="1"/>
  <c r="I204" i="1"/>
  <c r="K204" i="1"/>
  <c r="J204" i="1"/>
  <c r="Q204" i="1"/>
  <c r="R204" i="1" s="1"/>
  <c r="AH200" i="1"/>
  <c r="M203" i="1" l="1"/>
  <c r="P203" i="1" s="1"/>
  <c r="S203" i="1" s="1"/>
  <c r="X203" i="1"/>
  <c r="AB203" i="1"/>
  <c r="AC203" i="1" s="1"/>
  <c r="L204" i="1"/>
  <c r="N204" i="1" s="1"/>
  <c r="O204" i="1" s="1"/>
  <c r="D207" i="1"/>
  <c r="F206" i="1"/>
  <c r="G206" i="1" s="1"/>
  <c r="J205" i="1"/>
  <c r="K205" i="1"/>
  <c r="I205" i="1"/>
  <c r="Q205" i="1"/>
  <c r="R205" i="1" s="1"/>
  <c r="W202" i="1"/>
  <c r="AA202" i="1" s="1"/>
  <c r="AD202" i="1"/>
  <c r="AE202" i="1" s="1"/>
  <c r="U204" i="1"/>
  <c r="V204" i="1" s="1"/>
  <c r="M204" i="1"/>
  <c r="P204" i="1" s="1"/>
  <c r="S204" i="1" s="1"/>
  <c r="T203" i="1"/>
  <c r="W201" i="1"/>
  <c r="AD201" i="1"/>
  <c r="W203" i="1" l="1"/>
  <c r="AA203" i="1" s="1"/>
  <c r="AD203" i="1"/>
  <c r="AE203" i="1" s="1"/>
  <c r="AF202" i="1"/>
  <c r="AG202" i="1" s="1"/>
  <c r="Z202" i="1"/>
  <c r="Y202" i="1"/>
  <c r="AE201" i="1"/>
  <c r="AH201" i="1"/>
  <c r="T204" i="1"/>
  <c r="AH202" i="1"/>
  <c r="L205" i="1"/>
  <c r="M205" i="1" s="1"/>
  <c r="P205" i="1" s="1"/>
  <c r="I206" i="1"/>
  <c r="K206" i="1"/>
  <c r="J206" i="1"/>
  <c r="Q206" i="1"/>
  <c r="R206" i="1" s="1"/>
  <c r="AA201" i="1"/>
  <c r="Y201" i="1"/>
  <c r="Z201" i="1"/>
  <c r="AB204" i="1"/>
  <c r="AC204" i="1" s="1"/>
  <c r="X204" i="1"/>
  <c r="U205" i="1"/>
  <c r="V205" i="1" s="1"/>
  <c r="D208" i="1"/>
  <c r="F207" i="1"/>
  <c r="G207" i="1" s="1"/>
  <c r="Y203" i="1"/>
  <c r="Z203" i="1"/>
  <c r="N205" i="1" l="1"/>
  <c r="O205" i="1" s="1"/>
  <c r="AH203" i="1"/>
  <c r="S205" i="1"/>
  <c r="T205" i="1"/>
  <c r="J207" i="1"/>
  <c r="K207" i="1"/>
  <c r="I207" i="1"/>
  <c r="Q207" i="1"/>
  <c r="R207" i="1" s="1"/>
  <c r="D209" i="1"/>
  <c r="F208" i="1"/>
  <c r="G208" i="1" s="1"/>
  <c r="AD204" i="1"/>
  <c r="AE204" i="1" s="1"/>
  <c r="W204" i="1"/>
  <c r="AA204" i="1" s="1"/>
  <c r="U206" i="1"/>
  <c r="V206" i="1" s="1"/>
  <c r="AF203" i="1"/>
  <c r="AG203" i="1" s="1"/>
  <c r="X205" i="1"/>
  <c r="AB205" i="1"/>
  <c r="AC205" i="1" s="1"/>
  <c r="L206" i="1"/>
  <c r="M206" i="1" s="1"/>
  <c r="P206" i="1" s="1"/>
  <c r="AF201" i="1"/>
  <c r="AG201" i="1" s="1"/>
  <c r="S206" i="1" l="1"/>
  <c r="T206" i="1"/>
  <c r="X206" i="1"/>
  <c r="AB206" i="1"/>
  <c r="AC206" i="1" s="1"/>
  <c r="AH204" i="1"/>
  <c r="Y204" i="1"/>
  <c r="N206" i="1"/>
  <c r="O206" i="1" s="1"/>
  <c r="Q208" i="1"/>
  <c r="R208" i="1" s="1"/>
  <c r="K208" i="1"/>
  <c r="J208" i="1"/>
  <c r="I208" i="1"/>
  <c r="Z204" i="1"/>
  <c r="L207" i="1"/>
  <c r="N207" i="1" s="1"/>
  <c r="O207" i="1" s="1"/>
  <c r="AF204" i="1"/>
  <c r="AG204" i="1" s="1"/>
  <c r="D210" i="1"/>
  <c r="F209" i="1"/>
  <c r="G209" i="1" s="1"/>
  <c r="U207" i="1"/>
  <c r="V207" i="1" s="1"/>
  <c r="W205" i="1"/>
  <c r="AA205" i="1" s="1"/>
  <c r="AD205" i="1"/>
  <c r="AE205" i="1" s="1"/>
  <c r="M207" i="1" l="1"/>
  <c r="P207" i="1" s="1"/>
  <c r="S207" i="1" s="1"/>
  <c r="AH205" i="1"/>
  <c r="J209" i="1"/>
  <c r="K209" i="1"/>
  <c r="I209" i="1"/>
  <c r="Q209" i="1"/>
  <c r="R209" i="1" s="1"/>
  <c r="F210" i="1"/>
  <c r="G210" i="1" s="1"/>
  <c r="D211" i="1"/>
  <c r="Z205" i="1"/>
  <c r="T207" i="1"/>
  <c r="U208" i="1"/>
  <c r="V208" i="1" s="1"/>
  <c r="Y205" i="1"/>
  <c r="AB207" i="1"/>
  <c r="AC207" i="1" s="1"/>
  <c r="X207" i="1"/>
  <c r="W206" i="1"/>
  <c r="AA206" i="1" s="1"/>
  <c r="AD206" i="1"/>
  <c r="AE206" i="1" s="1"/>
  <c r="AF205" i="1"/>
  <c r="AG205" i="1" s="1"/>
  <c r="L208" i="1"/>
  <c r="N208" i="1" s="1"/>
  <c r="O208" i="1" s="1"/>
  <c r="Y206" i="1" l="1"/>
  <c r="M208" i="1"/>
  <c r="P208" i="1" s="1"/>
  <c r="AB208" i="1"/>
  <c r="AC208" i="1" s="1"/>
  <c r="X208" i="1"/>
  <c r="AF206" i="1"/>
  <c r="AG206" i="1" s="1"/>
  <c r="D212" i="1"/>
  <c r="F211" i="1"/>
  <c r="G211" i="1" s="1"/>
  <c r="AD207" i="1"/>
  <c r="AE207" i="1" s="1"/>
  <c r="W207" i="1"/>
  <c r="AA207" i="1" s="1"/>
  <c r="Q210" i="1"/>
  <c r="R210" i="1" s="1"/>
  <c r="J210" i="1"/>
  <c r="I210" i="1"/>
  <c r="K210" i="1"/>
  <c r="L209" i="1"/>
  <c r="N209" i="1" s="1"/>
  <c r="O209" i="1" s="1"/>
  <c r="Z206" i="1"/>
  <c r="AH206" i="1"/>
  <c r="U209" i="1"/>
  <c r="V209" i="1" s="1"/>
  <c r="L210" i="1" l="1"/>
  <c r="M210" i="1" s="1"/>
  <c r="P210" i="1" s="1"/>
  <c r="AH207" i="1"/>
  <c r="Y207" i="1"/>
  <c r="M209" i="1"/>
  <c r="P209" i="1" s="1"/>
  <c r="AB209" i="1"/>
  <c r="AC209" i="1" s="1"/>
  <c r="X209" i="1"/>
  <c r="U210" i="1"/>
  <c r="V210" i="1" s="1"/>
  <c r="Z207" i="1"/>
  <c r="Q211" i="1"/>
  <c r="R211" i="1" s="1"/>
  <c r="J211" i="1"/>
  <c r="K211" i="1"/>
  <c r="I211" i="1"/>
  <c r="AF207" i="1"/>
  <c r="AG207" i="1" s="1"/>
  <c r="D213" i="1"/>
  <c r="F212" i="1"/>
  <c r="G212" i="1" s="1"/>
  <c r="S208" i="1"/>
  <c r="T208" i="1"/>
  <c r="S210" i="1" l="1"/>
  <c r="T210" i="1"/>
  <c r="L211" i="1"/>
  <c r="N211" i="1" s="1"/>
  <c r="O211" i="1" s="1"/>
  <c r="X210" i="1"/>
  <c r="AB210" i="1"/>
  <c r="AC210" i="1" s="1"/>
  <c r="S209" i="1"/>
  <c r="T209" i="1"/>
  <c r="N210" i="1"/>
  <c r="O210" i="1" s="1"/>
  <c r="K212" i="1"/>
  <c r="J212" i="1"/>
  <c r="I212" i="1"/>
  <c r="Q212" i="1"/>
  <c r="R212" i="1" s="1"/>
  <c r="U211" i="1"/>
  <c r="V211" i="1" s="1"/>
  <c r="D214" i="1"/>
  <c r="F213" i="1"/>
  <c r="G213" i="1" s="1"/>
  <c r="M211" i="1"/>
  <c r="P211" i="1" s="1"/>
  <c r="S211" i="1" s="1"/>
  <c r="AD208" i="1"/>
  <c r="W208" i="1"/>
  <c r="AB211" i="1" l="1"/>
  <c r="AC211" i="1" s="1"/>
  <c r="X211" i="1"/>
  <c r="L212" i="1"/>
  <c r="N212" i="1" s="1"/>
  <c r="O212" i="1" s="1"/>
  <c r="AE208" i="1"/>
  <c r="AH208" i="1"/>
  <c r="T211" i="1"/>
  <c r="U212" i="1"/>
  <c r="V212" i="1" s="1"/>
  <c r="W210" i="1"/>
  <c r="AA210" i="1" s="1"/>
  <c r="AD210" i="1"/>
  <c r="AE210" i="1" s="1"/>
  <c r="J213" i="1"/>
  <c r="K213" i="1"/>
  <c r="Q213" i="1"/>
  <c r="R213" i="1" s="1"/>
  <c r="I213" i="1"/>
  <c r="AA208" i="1"/>
  <c r="Y208" i="1"/>
  <c r="Z208" i="1"/>
  <c r="F214" i="1"/>
  <c r="G214" i="1" s="1"/>
  <c r="D215" i="1"/>
  <c r="M212" i="1"/>
  <c r="P212" i="1" s="1"/>
  <c r="S212" i="1" s="1"/>
  <c r="W209" i="1"/>
  <c r="AD209" i="1"/>
  <c r="D216" i="1" l="1"/>
  <c r="F215" i="1"/>
  <c r="G215" i="1" s="1"/>
  <c r="L213" i="1"/>
  <c r="M213" i="1" s="1"/>
  <c r="P213" i="1" s="1"/>
  <c r="Y210" i="1"/>
  <c r="I214" i="1"/>
  <c r="J214" i="1"/>
  <c r="K214" i="1"/>
  <c r="Q214" i="1"/>
  <c r="R214" i="1" s="1"/>
  <c r="AB212" i="1"/>
  <c r="AC212" i="1" s="1"/>
  <c r="X212" i="1"/>
  <c r="AF208" i="1"/>
  <c r="AG208" i="1" s="1"/>
  <c r="AF210" i="1"/>
  <c r="AG210" i="1" s="1"/>
  <c r="U213" i="1"/>
  <c r="V213" i="1" s="1"/>
  <c r="T212" i="1"/>
  <c r="AH210" i="1"/>
  <c r="AE209" i="1"/>
  <c r="AH209" i="1"/>
  <c r="AA209" i="1"/>
  <c r="Y209" i="1"/>
  <c r="Z209" i="1"/>
  <c r="Z210" i="1"/>
  <c r="W211" i="1"/>
  <c r="AA211" i="1" s="1"/>
  <c r="AD211" i="1"/>
  <c r="AE211" i="1" s="1"/>
  <c r="S213" i="1" l="1"/>
  <c r="T213" i="1"/>
  <c r="L214" i="1"/>
  <c r="N214" i="1" s="1"/>
  <c r="O214" i="1" s="1"/>
  <c r="AF211" i="1"/>
  <c r="AG211" i="1" s="1"/>
  <c r="AF209" i="1"/>
  <c r="AG209" i="1" s="1"/>
  <c r="AD212" i="1"/>
  <c r="AE212" i="1" s="1"/>
  <c r="W212" i="1"/>
  <c r="AA212" i="1" s="1"/>
  <c r="Q215" i="1"/>
  <c r="R215" i="1" s="1"/>
  <c r="K215" i="1"/>
  <c r="I215" i="1"/>
  <c r="J215" i="1"/>
  <c r="AB213" i="1"/>
  <c r="AC213" i="1" s="1"/>
  <c r="X213" i="1"/>
  <c r="U214" i="1"/>
  <c r="V214" i="1" s="1"/>
  <c r="F216" i="1"/>
  <c r="G216" i="1" s="1"/>
  <c r="D217" i="1"/>
  <c r="AH211" i="1"/>
  <c r="Y211" i="1"/>
  <c r="Z211" i="1"/>
  <c r="N213" i="1"/>
  <c r="O213" i="1" s="1"/>
  <c r="M214" i="1" l="1"/>
  <c r="P214" i="1" s="1"/>
  <c r="AH212" i="1"/>
  <c r="F217" i="1"/>
  <c r="G217" i="1" s="1"/>
  <c r="D218" i="1"/>
  <c r="Y212" i="1"/>
  <c r="K216" i="1"/>
  <c r="I216" i="1"/>
  <c r="J216" i="1"/>
  <c r="Q216" i="1"/>
  <c r="R216" i="1" s="1"/>
  <c r="U215" i="1"/>
  <c r="V215" i="1" s="1"/>
  <c r="AF212" i="1"/>
  <c r="AG212" i="1" s="1"/>
  <c r="Z212" i="1"/>
  <c r="L215" i="1"/>
  <c r="M215" i="1" s="1"/>
  <c r="P215" i="1" s="1"/>
  <c r="W213" i="1"/>
  <c r="AA213" i="1" s="1"/>
  <c r="AD213" i="1"/>
  <c r="AE213" i="1" s="1"/>
  <c r="X214" i="1"/>
  <c r="AB214" i="1"/>
  <c r="AC214" i="1" s="1"/>
  <c r="S214" i="1" l="1"/>
  <c r="T214" i="1"/>
  <c r="W214" i="1" s="1"/>
  <c r="AA214" i="1" s="1"/>
  <c r="S215" i="1"/>
  <c r="T215" i="1"/>
  <c r="AB215" i="1"/>
  <c r="AC215" i="1" s="1"/>
  <c r="X215" i="1"/>
  <c r="N215" i="1"/>
  <c r="O215" i="1" s="1"/>
  <c r="AH213" i="1"/>
  <c r="Z213" i="1"/>
  <c r="U216" i="1"/>
  <c r="V216" i="1" s="1"/>
  <c r="D219" i="1"/>
  <c r="F218" i="1"/>
  <c r="G218" i="1" s="1"/>
  <c r="AF213" i="1"/>
  <c r="AG213" i="1" s="1"/>
  <c r="L216" i="1"/>
  <c r="N216" i="1" s="1"/>
  <c r="O216" i="1" s="1"/>
  <c r="J217" i="1"/>
  <c r="I217" i="1"/>
  <c r="Q217" i="1"/>
  <c r="R217" i="1" s="1"/>
  <c r="K217" i="1"/>
  <c r="Y213" i="1"/>
  <c r="M216" i="1" l="1"/>
  <c r="P216" i="1" s="1"/>
  <c r="S216" i="1" s="1"/>
  <c r="Y214" i="1"/>
  <c r="Z214" i="1"/>
  <c r="AD214" i="1"/>
  <c r="K218" i="1"/>
  <c r="J218" i="1"/>
  <c r="I218" i="1"/>
  <c r="Q218" i="1"/>
  <c r="R218" i="1" s="1"/>
  <c r="W215" i="1"/>
  <c r="AA215" i="1" s="1"/>
  <c r="AD215" i="1"/>
  <c r="AE215" i="1" s="1"/>
  <c r="U217" i="1"/>
  <c r="V217" i="1" s="1"/>
  <c r="D220" i="1"/>
  <c r="F219" i="1"/>
  <c r="G219" i="1" s="1"/>
  <c r="AB216" i="1"/>
  <c r="AC216" i="1" s="1"/>
  <c r="X216" i="1"/>
  <c r="L217" i="1"/>
  <c r="M217" i="1" s="1"/>
  <c r="P217" i="1" s="1"/>
  <c r="T216" i="1"/>
  <c r="AE214" i="1" l="1"/>
  <c r="AF214" i="1" s="1"/>
  <c r="AG214" i="1" s="1"/>
  <c r="AH214" i="1"/>
  <c r="N217" i="1"/>
  <c r="O217" i="1" s="1"/>
  <c r="S217" i="1"/>
  <c r="T217" i="1"/>
  <c r="AH215" i="1"/>
  <c r="Y215" i="1"/>
  <c r="W216" i="1"/>
  <c r="AA216" i="1" s="1"/>
  <c r="AD216" i="1"/>
  <c r="AE216" i="1" s="1"/>
  <c r="Z215" i="1"/>
  <c r="J219" i="1"/>
  <c r="Q219" i="1"/>
  <c r="R219" i="1" s="1"/>
  <c r="K219" i="1"/>
  <c r="I219" i="1"/>
  <c r="AF215" i="1"/>
  <c r="AG215" i="1" s="1"/>
  <c r="L218" i="1"/>
  <c r="N218" i="1" s="1"/>
  <c r="O218" i="1" s="1"/>
  <c r="D221" i="1"/>
  <c r="F220" i="1"/>
  <c r="G220" i="1" s="1"/>
  <c r="X217" i="1"/>
  <c r="AB217" i="1"/>
  <c r="AC217" i="1" s="1"/>
  <c r="U218" i="1"/>
  <c r="V218" i="1" s="1"/>
  <c r="AB218" i="1" l="1"/>
  <c r="AC218" i="1" s="1"/>
  <c r="X218" i="1"/>
  <c r="K220" i="1"/>
  <c r="Q220" i="1"/>
  <c r="R220" i="1" s="1"/>
  <c r="I220" i="1"/>
  <c r="J220" i="1"/>
  <c r="D222" i="1"/>
  <c r="F221" i="1"/>
  <c r="G221" i="1" s="1"/>
  <c r="L219" i="1"/>
  <c r="N219" i="1" s="1"/>
  <c r="O219" i="1" s="1"/>
  <c r="M218" i="1"/>
  <c r="P218" i="1" s="1"/>
  <c r="Y216" i="1"/>
  <c r="Z216" i="1"/>
  <c r="AF216" i="1"/>
  <c r="AG216" i="1" s="1"/>
  <c r="W217" i="1"/>
  <c r="AA217" i="1" s="1"/>
  <c r="AD217" i="1"/>
  <c r="AE217" i="1" s="1"/>
  <c r="U219" i="1"/>
  <c r="V219" i="1" s="1"/>
  <c r="AH216" i="1"/>
  <c r="M219" i="1" l="1"/>
  <c r="P219" i="1" s="1"/>
  <c r="Z217" i="1"/>
  <c r="I221" i="1"/>
  <c r="J221" i="1"/>
  <c r="K221" i="1"/>
  <c r="Q221" i="1"/>
  <c r="R221" i="1" s="1"/>
  <c r="U220" i="1"/>
  <c r="V220" i="1" s="1"/>
  <c r="X219" i="1"/>
  <c r="AB219" i="1"/>
  <c r="AC219" i="1" s="1"/>
  <c r="Y217" i="1"/>
  <c r="S218" i="1"/>
  <c r="T218" i="1"/>
  <c r="D223" i="1"/>
  <c r="F222" i="1"/>
  <c r="G222" i="1" s="1"/>
  <c r="AF217" i="1"/>
  <c r="AG217" i="1" s="1"/>
  <c r="AH217" i="1"/>
  <c r="L220" i="1"/>
  <c r="M220" i="1" s="1"/>
  <c r="P220" i="1" s="1"/>
  <c r="S220" i="1" l="1"/>
  <c r="T220" i="1"/>
  <c r="N220" i="1"/>
  <c r="O220" i="1" s="1"/>
  <c r="X220" i="1"/>
  <c r="AB220" i="1"/>
  <c r="AC220" i="1" s="1"/>
  <c r="L221" i="1"/>
  <c r="N221" i="1" s="1"/>
  <c r="O221" i="1" s="1"/>
  <c r="J222" i="1"/>
  <c r="K222" i="1"/>
  <c r="Q222" i="1"/>
  <c r="R222" i="1" s="1"/>
  <c r="I222" i="1"/>
  <c r="F223" i="1"/>
  <c r="G223" i="1" s="1"/>
  <c r="D224" i="1"/>
  <c r="U221" i="1"/>
  <c r="V221" i="1" s="1"/>
  <c r="AD218" i="1"/>
  <c r="W218" i="1"/>
  <c r="S219" i="1"/>
  <c r="T219" i="1"/>
  <c r="AB221" i="1" l="1"/>
  <c r="AC221" i="1" s="1"/>
  <c r="X221" i="1"/>
  <c r="AD219" i="1"/>
  <c r="W219" i="1"/>
  <c r="M221" i="1"/>
  <c r="P221" i="1" s="1"/>
  <c r="L222" i="1"/>
  <c r="N222" i="1"/>
  <c r="AA218" i="1"/>
  <c r="Y218" i="1"/>
  <c r="Z218" i="1"/>
  <c r="M222" i="1"/>
  <c r="P222" i="1" s="1"/>
  <c r="S222" i="1" s="1"/>
  <c r="AE218" i="1"/>
  <c r="AH218" i="1"/>
  <c r="F224" i="1"/>
  <c r="G224" i="1" s="1"/>
  <c r="D225" i="1"/>
  <c r="U222" i="1"/>
  <c r="V222" i="1" s="1"/>
  <c r="W220" i="1"/>
  <c r="AA220" i="1" s="1"/>
  <c r="AD220" i="1"/>
  <c r="AE220" i="1" s="1"/>
  <c r="J223" i="1"/>
  <c r="K223" i="1"/>
  <c r="I223" i="1"/>
  <c r="Q223" i="1"/>
  <c r="R223" i="1" s="1"/>
  <c r="O222" i="1"/>
  <c r="T222" i="1" l="1"/>
  <c r="U223" i="1"/>
  <c r="V223" i="1" s="1"/>
  <c r="K224" i="1"/>
  <c r="Q224" i="1"/>
  <c r="R224" i="1" s="1"/>
  <c r="J224" i="1"/>
  <c r="I224" i="1"/>
  <c r="Y220" i="1"/>
  <c r="AA219" i="1"/>
  <c r="Z219" i="1"/>
  <c r="Y219" i="1"/>
  <c r="AH220" i="1"/>
  <c r="W222" i="1"/>
  <c r="AA222" i="1" s="1"/>
  <c r="AE219" i="1"/>
  <c r="AH219" i="1"/>
  <c r="L223" i="1"/>
  <c r="M223" i="1" s="1"/>
  <c r="P223" i="1" s="1"/>
  <c r="AB222" i="1"/>
  <c r="AC222" i="1" s="1"/>
  <c r="X222" i="1"/>
  <c r="AF218" i="1"/>
  <c r="AG218" i="1" s="1"/>
  <c r="AF220" i="1"/>
  <c r="AG220" i="1" s="1"/>
  <c r="D226" i="1"/>
  <c r="F225" i="1"/>
  <c r="G225" i="1" s="1"/>
  <c r="Z220" i="1"/>
  <c r="S221" i="1"/>
  <c r="T221" i="1"/>
  <c r="N223" i="1" l="1"/>
  <c r="O223" i="1" s="1"/>
  <c r="S223" i="1"/>
  <c r="T223" i="1"/>
  <c r="W221" i="1"/>
  <c r="AD221" i="1"/>
  <c r="D227" i="1"/>
  <c r="F226" i="1"/>
  <c r="G226" i="1" s="1"/>
  <c r="AF219" i="1"/>
  <c r="AG219" i="1" s="1"/>
  <c r="AD222" i="1"/>
  <c r="AE222" i="1" s="1"/>
  <c r="L224" i="1"/>
  <c r="N224" i="1" s="1"/>
  <c r="O224" i="1" s="1"/>
  <c r="J225" i="1"/>
  <c r="K225" i="1"/>
  <c r="Q225" i="1"/>
  <c r="R225" i="1" s="1"/>
  <c r="I225" i="1"/>
  <c r="Z222" i="1"/>
  <c r="Y222" i="1"/>
  <c r="U224" i="1"/>
  <c r="V224" i="1" s="1"/>
  <c r="X223" i="1"/>
  <c r="AB223" i="1"/>
  <c r="AC223" i="1" s="1"/>
  <c r="M224" i="1" l="1"/>
  <c r="P224" i="1" s="1"/>
  <c r="AE221" i="1"/>
  <c r="AH221" i="1"/>
  <c r="L225" i="1"/>
  <c r="N225" i="1" s="1"/>
  <c r="O225" i="1" s="1"/>
  <c r="AF222" i="1"/>
  <c r="AG222" i="1" s="1"/>
  <c r="AH222" i="1"/>
  <c r="AA221" i="1"/>
  <c r="Y221" i="1"/>
  <c r="Z221" i="1"/>
  <c r="J226" i="1"/>
  <c r="K226" i="1"/>
  <c r="Q226" i="1"/>
  <c r="R226" i="1" s="1"/>
  <c r="I226" i="1"/>
  <c r="AD223" i="1"/>
  <c r="AE223" i="1" s="1"/>
  <c r="W223" i="1"/>
  <c r="AA223" i="1" s="1"/>
  <c r="AB224" i="1"/>
  <c r="AC224" i="1" s="1"/>
  <c r="X224" i="1"/>
  <c r="U225" i="1"/>
  <c r="V225" i="1" s="1"/>
  <c r="D228" i="1"/>
  <c r="F227" i="1"/>
  <c r="G227" i="1" s="1"/>
  <c r="AF223" i="1" l="1"/>
  <c r="AG223" i="1" s="1"/>
  <c r="L226" i="1"/>
  <c r="N226" i="1" s="1"/>
  <c r="O226" i="1" s="1"/>
  <c r="K227" i="1"/>
  <c r="J227" i="1"/>
  <c r="Q227" i="1"/>
  <c r="R227" i="1" s="1"/>
  <c r="I227" i="1"/>
  <c r="M225" i="1"/>
  <c r="P225" i="1" s="1"/>
  <c r="AF221" i="1"/>
  <c r="AG221" i="1" s="1"/>
  <c r="F228" i="1"/>
  <c r="G228" i="1" s="1"/>
  <c r="D229" i="1"/>
  <c r="U226" i="1"/>
  <c r="V226" i="1" s="1"/>
  <c r="Z223" i="1"/>
  <c r="S224" i="1"/>
  <c r="T224" i="1"/>
  <c r="Y223" i="1"/>
  <c r="X225" i="1"/>
  <c r="AB225" i="1"/>
  <c r="AC225" i="1" s="1"/>
  <c r="AH223" i="1"/>
  <c r="M226" i="1" l="1"/>
  <c r="P226" i="1" s="1"/>
  <c r="S226" i="1" s="1"/>
  <c r="D230" i="1"/>
  <c r="F229" i="1"/>
  <c r="G229" i="1" s="1"/>
  <c r="S225" i="1"/>
  <c r="T225" i="1"/>
  <c r="U227" i="1"/>
  <c r="V227" i="1" s="1"/>
  <c r="X226" i="1"/>
  <c r="AB226" i="1"/>
  <c r="AC226" i="1" s="1"/>
  <c r="J228" i="1"/>
  <c r="I228" i="1"/>
  <c r="K228" i="1"/>
  <c r="Q228" i="1"/>
  <c r="R228" i="1" s="1"/>
  <c r="AD224" i="1"/>
  <c r="W224" i="1"/>
  <c r="T226" i="1"/>
  <c r="L227" i="1"/>
  <c r="M227" i="1" s="1"/>
  <c r="P227" i="1" s="1"/>
  <c r="S227" i="1" l="1"/>
  <c r="T227" i="1"/>
  <c r="AE224" i="1"/>
  <c r="AH224" i="1"/>
  <c r="N227" i="1"/>
  <c r="O227" i="1" s="1"/>
  <c r="L228" i="1"/>
  <c r="M228" i="1" s="1"/>
  <c r="P228" i="1" s="1"/>
  <c r="K229" i="1"/>
  <c r="I229" i="1"/>
  <c r="Q229" i="1"/>
  <c r="R229" i="1" s="1"/>
  <c r="J229" i="1"/>
  <c r="W226" i="1"/>
  <c r="AA226" i="1" s="1"/>
  <c r="AD226" i="1"/>
  <c r="AE226" i="1" s="1"/>
  <c r="U228" i="1"/>
  <c r="V228" i="1" s="1"/>
  <c r="D231" i="1"/>
  <c r="F230" i="1"/>
  <c r="G230" i="1" s="1"/>
  <c r="AA224" i="1"/>
  <c r="Y224" i="1"/>
  <c r="Z224" i="1"/>
  <c r="Z226" i="1"/>
  <c r="W225" i="1"/>
  <c r="AD225" i="1"/>
  <c r="X227" i="1"/>
  <c r="AB227" i="1"/>
  <c r="AC227" i="1" s="1"/>
  <c r="Y226" i="1" l="1"/>
  <c r="S228" i="1"/>
  <c r="T228" i="1"/>
  <c r="AE225" i="1"/>
  <c r="AH225" i="1"/>
  <c r="L229" i="1"/>
  <c r="N229" i="1" s="1"/>
  <c r="O229" i="1" s="1"/>
  <c r="N228" i="1"/>
  <c r="O228" i="1" s="1"/>
  <c r="AB228" i="1"/>
  <c r="AC228" i="1" s="1"/>
  <c r="X228" i="1"/>
  <c r="U229" i="1"/>
  <c r="V229" i="1" s="1"/>
  <c r="AF224" i="1"/>
  <c r="AG224" i="1" s="1"/>
  <c r="I230" i="1"/>
  <c r="K230" i="1"/>
  <c r="J230" i="1"/>
  <c r="Q230" i="1"/>
  <c r="R230" i="1" s="1"/>
  <c r="AF226" i="1"/>
  <c r="AG226" i="1" s="1"/>
  <c r="M229" i="1"/>
  <c r="P229" i="1" s="1"/>
  <c r="S229" i="1" s="1"/>
  <c r="W227" i="1"/>
  <c r="AA227" i="1" s="1"/>
  <c r="AD227" i="1"/>
  <c r="AE227" i="1" s="1"/>
  <c r="AA225" i="1"/>
  <c r="Z225" i="1"/>
  <c r="Y225" i="1"/>
  <c r="F231" i="1"/>
  <c r="G231" i="1" s="1"/>
  <c r="D232" i="1"/>
  <c r="AH226" i="1"/>
  <c r="U230" i="1" l="1"/>
  <c r="V230" i="1" s="1"/>
  <c r="L230" i="1"/>
  <c r="N230" i="1" s="1"/>
  <c r="O230" i="1" s="1"/>
  <c r="Y227" i="1"/>
  <c r="AF225" i="1"/>
  <c r="AG225" i="1" s="1"/>
  <c r="Q231" i="1"/>
  <c r="R231" i="1" s="1"/>
  <c r="K231" i="1"/>
  <c r="J231" i="1"/>
  <c r="I231" i="1"/>
  <c r="F232" i="1"/>
  <c r="G232" i="1" s="1"/>
  <c r="D233" i="1"/>
  <c r="T229" i="1"/>
  <c r="Z227" i="1"/>
  <c r="W228" i="1"/>
  <c r="AA228" i="1" s="1"/>
  <c r="AD228" i="1"/>
  <c r="AE228" i="1" s="1"/>
  <c r="AF227" i="1"/>
  <c r="AG227" i="1" s="1"/>
  <c r="AB229" i="1"/>
  <c r="AC229" i="1" s="1"/>
  <c r="X229" i="1"/>
  <c r="AH227" i="1"/>
  <c r="W229" i="1" l="1"/>
  <c r="AA229" i="1" s="1"/>
  <c r="AD229" i="1"/>
  <c r="AE229" i="1" s="1"/>
  <c r="M230" i="1"/>
  <c r="P230" i="1" s="1"/>
  <c r="D234" i="1"/>
  <c r="F233" i="1"/>
  <c r="G233" i="1" s="1"/>
  <c r="Z228" i="1"/>
  <c r="Q232" i="1"/>
  <c r="R232" i="1" s="1"/>
  <c r="I232" i="1"/>
  <c r="K232" i="1"/>
  <c r="J232" i="1"/>
  <c r="U231" i="1"/>
  <c r="V231" i="1" s="1"/>
  <c r="AH228" i="1"/>
  <c r="Y228" i="1"/>
  <c r="X230" i="1"/>
  <c r="AB230" i="1"/>
  <c r="AC230" i="1" s="1"/>
  <c r="AF228" i="1"/>
  <c r="AG228" i="1" s="1"/>
  <c r="L231" i="1"/>
  <c r="M231" i="1" s="1"/>
  <c r="P231" i="1" s="1"/>
  <c r="AH229" i="1" l="1"/>
  <c r="Y229" i="1"/>
  <c r="Z229" i="1"/>
  <c r="S231" i="1"/>
  <c r="T231" i="1"/>
  <c r="N231" i="1"/>
  <c r="O231" i="1" s="1"/>
  <c r="X231" i="1"/>
  <c r="AB231" i="1"/>
  <c r="AC231" i="1" s="1"/>
  <c r="U232" i="1"/>
  <c r="V232" i="1" s="1"/>
  <c r="F234" i="1"/>
  <c r="G234" i="1" s="1"/>
  <c r="D235" i="1"/>
  <c r="L232" i="1"/>
  <c r="N232" i="1" s="1"/>
  <c r="O232" i="1" s="1"/>
  <c r="S230" i="1"/>
  <c r="T230" i="1"/>
  <c r="AF229" i="1"/>
  <c r="AG229" i="1" s="1"/>
  <c r="K233" i="1"/>
  <c r="I233" i="1"/>
  <c r="J233" i="1"/>
  <c r="Q233" i="1"/>
  <c r="R233" i="1" s="1"/>
  <c r="J234" i="1" l="1"/>
  <c r="I234" i="1"/>
  <c r="Q234" i="1"/>
  <c r="R234" i="1" s="1"/>
  <c r="K234" i="1"/>
  <c r="U233" i="1"/>
  <c r="V233" i="1" s="1"/>
  <c r="M232" i="1"/>
  <c r="P232" i="1" s="1"/>
  <c r="AB232" i="1"/>
  <c r="AC232" i="1" s="1"/>
  <c r="X232" i="1"/>
  <c r="L233" i="1"/>
  <c r="N233" i="1" s="1"/>
  <c r="O233" i="1" s="1"/>
  <c r="AD230" i="1"/>
  <c r="W230" i="1"/>
  <c r="F235" i="1"/>
  <c r="G235" i="1" s="1"/>
  <c r="D236" i="1"/>
  <c r="AD231" i="1"/>
  <c r="AE231" i="1" s="1"/>
  <c r="W231" i="1"/>
  <c r="AA231" i="1" s="1"/>
  <c r="M233" i="1" l="1"/>
  <c r="P233" i="1" s="1"/>
  <c r="S233" i="1" s="1"/>
  <c r="T233" i="1"/>
  <c r="W233" i="1" s="1"/>
  <c r="AA233" i="1" s="1"/>
  <c r="AH231" i="1"/>
  <c r="D237" i="1"/>
  <c r="F236" i="1"/>
  <c r="G236" i="1" s="1"/>
  <c r="X233" i="1"/>
  <c r="AB233" i="1"/>
  <c r="AC233" i="1" s="1"/>
  <c r="U234" i="1"/>
  <c r="V234" i="1" s="1"/>
  <c r="Q235" i="1"/>
  <c r="R235" i="1" s="1"/>
  <c r="K235" i="1"/>
  <c r="I235" i="1"/>
  <c r="J235" i="1"/>
  <c r="Y231" i="1"/>
  <c r="AE230" i="1"/>
  <c r="AH230" i="1"/>
  <c r="AF231" i="1"/>
  <c r="AG231" i="1" s="1"/>
  <c r="AA230" i="1"/>
  <c r="Y230" i="1"/>
  <c r="Z230" i="1"/>
  <c r="S232" i="1"/>
  <c r="T232" i="1"/>
  <c r="Z231" i="1"/>
  <c r="L234" i="1"/>
  <c r="N234" i="1" s="1"/>
  <c r="O234" i="1" s="1"/>
  <c r="M234" i="1" l="1"/>
  <c r="P234" i="1" s="1"/>
  <c r="S234" i="1" s="1"/>
  <c r="I236" i="1"/>
  <c r="K236" i="1"/>
  <c r="J236" i="1"/>
  <c r="Q236" i="1"/>
  <c r="R236" i="1" s="1"/>
  <c r="W232" i="1"/>
  <c r="AD232" i="1"/>
  <c r="U235" i="1"/>
  <c r="V235" i="1" s="1"/>
  <c r="X234" i="1"/>
  <c r="AB234" i="1"/>
  <c r="AC234" i="1" s="1"/>
  <c r="D238" i="1"/>
  <c r="F237" i="1"/>
  <c r="G237" i="1" s="1"/>
  <c r="T234" i="1"/>
  <c r="L235" i="1"/>
  <c r="N235" i="1" s="1"/>
  <c r="O235" i="1" s="1"/>
  <c r="AF230" i="1"/>
  <c r="AG230" i="1" s="1"/>
  <c r="Z233" i="1"/>
  <c r="Y233" i="1"/>
  <c r="AD233" i="1"/>
  <c r="AE233" i="1" s="1"/>
  <c r="M235" i="1" l="1"/>
  <c r="P235" i="1" s="1"/>
  <c r="S235" i="1" s="1"/>
  <c r="AF233" i="1"/>
  <c r="AG233" i="1" s="1"/>
  <c r="AB235" i="1"/>
  <c r="AC235" i="1" s="1"/>
  <c r="X235" i="1"/>
  <c r="L236" i="1"/>
  <c r="N236" i="1" s="1"/>
  <c r="O236" i="1" s="1"/>
  <c r="U236" i="1"/>
  <c r="V236" i="1" s="1"/>
  <c r="W234" i="1"/>
  <c r="AA234" i="1" s="1"/>
  <c r="AD234" i="1"/>
  <c r="AE234" i="1" s="1"/>
  <c r="AE232" i="1"/>
  <c r="AH232" i="1"/>
  <c r="I237" i="1"/>
  <c r="Q237" i="1"/>
  <c r="R237" i="1" s="1"/>
  <c r="K237" i="1"/>
  <c r="J237" i="1"/>
  <c r="T235" i="1"/>
  <c r="D239" i="1"/>
  <c r="F238" i="1"/>
  <c r="G238" i="1" s="1"/>
  <c r="AH233" i="1"/>
  <c r="AA232" i="1"/>
  <c r="Z232" i="1"/>
  <c r="Y232" i="1"/>
  <c r="M236" i="1"/>
  <c r="P236" i="1" s="1"/>
  <c r="S236" i="1" s="1"/>
  <c r="Y234" i="1" l="1"/>
  <c r="AH234" i="1"/>
  <c r="Z234" i="1"/>
  <c r="U237" i="1"/>
  <c r="V237" i="1" s="1"/>
  <c r="X236" i="1"/>
  <c r="AB236" i="1"/>
  <c r="AC236" i="1" s="1"/>
  <c r="L237" i="1"/>
  <c r="N237" i="1" s="1"/>
  <c r="O237" i="1" s="1"/>
  <c r="AF234" i="1"/>
  <c r="AG234" i="1" s="1"/>
  <c r="F239" i="1"/>
  <c r="G239" i="1" s="1"/>
  <c r="D240" i="1"/>
  <c r="AF232" i="1"/>
  <c r="AG232" i="1"/>
  <c r="T236" i="1"/>
  <c r="W235" i="1"/>
  <c r="AA235" i="1" s="1"/>
  <c r="AD235" i="1"/>
  <c r="AE235" i="1" s="1"/>
  <c r="K238" i="1"/>
  <c r="J238" i="1"/>
  <c r="I238" i="1"/>
  <c r="Q238" i="1"/>
  <c r="R238" i="1" s="1"/>
  <c r="M237" i="1" l="1"/>
  <c r="P237" i="1" s="1"/>
  <c r="S237" i="1" s="1"/>
  <c r="Z235" i="1"/>
  <c r="U238" i="1"/>
  <c r="V238" i="1" s="1"/>
  <c r="AF235" i="1"/>
  <c r="AG235" i="1" s="1"/>
  <c r="F240" i="1"/>
  <c r="G240" i="1" s="1"/>
  <c r="D241" i="1"/>
  <c r="Y235" i="1"/>
  <c r="AB237" i="1"/>
  <c r="AC237" i="1" s="1"/>
  <c r="X237" i="1"/>
  <c r="L238" i="1"/>
  <c r="M238" i="1" s="1"/>
  <c r="P238" i="1" s="1"/>
  <c r="N238" i="1"/>
  <c r="O238" i="1" s="1"/>
  <c r="AD236" i="1"/>
  <c r="AE236" i="1" s="1"/>
  <c r="W236" i="1"/>
  <c r="AA236" i="1" s="1"/>
  <c r="K239" i="1"/>
  <c r="I239" i="1"/>
  <c r="J239" i="1"/>
  <c r="Q239" i="1"/>
  <c r="R239" i="1" s="1"/>
  <c r="AH235" i="1"/>
  <c r="T237" i="1"/>
  <c r="Z236" i="1" l="1"/>
  <c r="AH236" i="1"/>
  <c r="S238" i="1"/>
  <c r="T238" i="1"/>
  <c r="AB238" i="1"/>
  <c r="AC238" i="1" s="1"/>
  <c r="X238" i="1"/>
  <c r="W237" i="1"/>
  <c r="AA237" i="1" s="1"/>
  <c r="AD237" i="1"/>
  <c r="AE237" i="1" s="1"/>
  <c r="U239" i="1"/>
  <c r="V239" i="1" s="1"/>
  <c r="J240" i="1"/>
  <c r="Q240" i="1"/>
  <c r="R240" i="1" s="1"/>
  <c r="K240" i="1"/>
  <c r="I240" i="1"/>
  <c r="D242" i="1"/>
  <c r="F241" i="1"/>
  <c r="G241" i="1" s="1"/>
  <c r="L239" i="1"/>
  <c r="M239" i="1" s="1"/>
  <c r="P239" i="1" s="1"/>
  <c r="AF236" i="1"/>
  <c r="AG236" i="1" s="1"/>
  <c r="Y236" i="1"/>
  <c r="N239" i="1" l="1"/>
  <c r="O239" i="1" s="1"/>
  <c r="AH237" i="1"/>
  <c r="Y237" i="1"/>
  <c r="S239" i="1"/>
  <c r="T239" i="1"/>
  <c r="Z237" i="1"/>
  <c r="AF237" i="1"/>
  <c r="AG237" i="1" s="1"/>
  <c r="AB239" i="1"/>
  <c r="AC239" i="1" s="1"/>
  <c r="X239" i="1"/>
  <c r="W238" i="1"/>
  <c r="AA238" i="1" s="1"/>
  <c r="AD238" i="1"/>
  <c r="AE238" i="1" s="1"/>
  <c r="J241" i="1"/>
  <c r="I241" i="1"/>
  <c r="Q241" i="1"/>
  <c r="R241" i="1" s="1"/>
  <c r="K241" i="1"/>
  <c r="U240" i="1"/>
  <c r="V240" i="1" s="1"/>
  <c r="D243" i="1"/>
  <c r="F242" i="1"/>
  <c r="G242" i="1" s="1"/>
  <c r="L240" i="1"/>
  <c r="M240" i="1" s="1"/>
  <c r="P240" i="1" s="1"/>
  <c r="S240" i="1" l="1"/>
  <c r="T240" i="1"/>
  <c r="F243" i="1"/>
  <c r="G243" i="1" s="1"/>
  <c r="D244" i="1"/>
  <c r="N240" i="1"/>
  <c r="O240" i="1" s="1"/>
  <c r="L241" i="1"/>
  <c r="N241" i="1" s="1"/>
  <c r="O241" i="1" s="1"/>
  <c r="Z238" i="1"/>
  <c r="K242" i="1"/>
  <c r="J242" i="1"/>
  <c r="I242" i="1"/>
  <c r="Q242" i="1"/>
  <c r="R242" i="1" s="1"/>
  <c r="AF238" i="1"/>
  <c r="AG238" i="1" s="1"/>
  <c r="AH238" i="1"/>
  <c r="Y238" i="1"/>
  <c r="U241" i="1"/>
  <c r="V241" i="1" s="1"/>
  <c r="X240" i="1"/>
  <c r="AB240" i="1"/>
  <c r="AC240" i="1" s="1"/>
  <c r="M241" i="1"/>
  <c r="P241" i="1" s="1"/>
  <c r="S241" i="1" s="1"/>
  <c r="W239" i="1"/>
  <c r="AA239" i="1" s="1"/>
  <c r="AD239" i="1"/>
  <c r="AE239" i="1" s="1"/>
  <c r="Z239" i="1" l="1"/>
  <c r="AH239" i="1"/>
  <c r="AF239" i="1"/>
  <c r="AG239" i="1" s="1"/>
  <c r="Y239" i="1"/>
  <c r="U242" i="1"/>
  <c r="V242" i="1" s="1"/>
  <c r="D245" i="1"/>
  <c r="F244" i="1"/>
  <c r="G244" i="1" s="1"/>
  <c r="X241" i="1"/>
  <c r="AB241" i="1"/>
  <c r="AC241" i="1" s="1"/>
  <c r="Q243" i="1"/>
  <c r="R243" i="1" s="1"/>
  <c r="J243" i="1"/>
  <c r="K243" i="1"/>
  <c r="I243" i="1"/>
  <c r="T241" i="1"/>
  <c r="L242" i="1"/>
  <c r="M242" i="1" s="1"/>
  <c r="P242" i="1" s="1"/>
  <c r="W240" i="1"/>
  <c r="AA240" i="1" s="1"/>
  <c r="AD240" i="1"/>
  <c r="AE240" i="1" s="1"/>
  <c r="N242" i="1" l="1"/>
  <c r="O242" i="1" s="1"/>
  <c r="S242" i="1"/>
  <c r="T242" i="1"/>
  <c r="AF240" i="1"/>
  <c r="AG240" i="1" s="1"/>
  <c r="AD241" i="1"/>
  <c r="AE241" i="1" s="1"/>
  <c r="W241" i="1"/>
  <c r="AA241" i="1" s="1"/>
  <c r="F245" i="1"/>
  <c r="G245" i="1" s="1"/>
  <c r="D246" i="1"/>
  <c r="Z240" i="1"/>
  <c r="AH240" i="1"/>
  <c r="L243" i="1"/>
  <c r="M243" i="1" s="1"/>
  <c r="P243" i="1" s="1"/>
  <c r="AB242" i="1"/>
  <c r="AC242" i="1" s="1"/>
  <c r="X242" i="1"/>
  <c r="U243" i="1"/>
  <c r="V243" i="1" s="1"/>
  <c r="K244" i="1"/>
  <c r="J244" i="1"/>
  <c r="I244" i="1"/>
  <c r="Q244" i="1"/>
  <c r="R244" i="1" s="1"/>
  <c r="Y240" i="1"/>
  <c r="N243" i="1" l="1"/>
  <c r="O243" i="1" s="1"/>
  <c r="Y241" i="1"/>
  <c r="S243" i="1"/>
  <c r="T243" i="1"/>
  <c r="AB243" i="1"/>
  <c r="AC243" i="1" s="1"/>
  <c r="X243" i="1"/>
  <c r="Z241" i="1"/>
  <c r="K245" i="1"/>
  <c r="I245" i="1"/>
  <c r="J245" i="1"/>
  <c r="Q245" i="1"/>
  <c r="R245" i="1" s="1"/>
  <c r="U244" i="1"/>
  <c r="V244" i="1" s="1"/>
  <c r="L244" i="1"/>
  <c r="M244" i="1" s="1"/>
  <c r="P244" i="1" s="1"/>
  <c r="AH241" i="1"/>
  <c r="W242" i="1"/>
  <c r="AA242" i="1" s="1"/>
  <c r="AD242" i="1"/>
  <c r="AE242" i="1" s="1"/>
  <c r="F246" i="1"/>
  <c r="G246" i="1" s="1"/>
  <c r="D247" i="1"/>
  <c r="AF241" i="1"/>
  <c r="AG241" i="1" s="1"/>
  <c r="S244" i="1" l="1"/>
  <c r="T244" i="1"/>
  <c r="X244" i="1"/>
  <c r="AB244" i="1"/>
  <c r="AC244" i="1" s="1"/>
  <c r="Y242" i="1"/>
  <c r="F247" i="1"/>
  <c r="G247" i="1" s="1"/>
  <c r="D248" i="1"/>
  <c r="AH242" i="1"/>
  <c r="N244" i="1"/>
  <c r="O244" i="1" s="1"/>
  <c r="Q246" i="1"/>
  <c r="R246" i="1" s="1"/>
  <c r="J246" i="1"/>
  <c r="K246" i="1"/>
  <c r="I246" i="1"/>
  <c r="U245" i="1"/>
  <c r="V245" i="1" s="1"/>
  <c r="AD243" i="1"/>
  <c r="AE243" i="1" s="1"/>
  <c r="W243" i="1"/>
  <c r="AA243" i="1" s="1"/>
  <c r="AF242" i="1"/>
  <c r="AG242" i="1" s="1"/>
  <c r="Z242" i="1"/>
  <c r="L245" i="1"/>
  <c r="M245" i="1" s="1"/>
  <c r="P245" i="1" s="1"/>
  <c r="S245" i="1" l="1"/>
  <c r="T245" i="1"/>
  <c r="K247" i="1"/>
  <c r="J247" i="1"/>
  <c r="I247" i="1"/>
  <c r="Q247" i="1"/>
  <c r="R247" i="1" s="1"/>
  <c r="N245" i="1"/>
  <c r="O245" i="1" s="1"/>
  <c r="Z243" i="1"/>
  <c r="AF243" i="1"/>
  <c r="AG243" i="1" s="1"/>
  <c r="Y243" i="1"/>
  <c r="L246" i="1"/>
  <c r="N246" i="1" s="1"/>
  <c r="O246" i="1" s="1"/>
  <c r="AH243" i="1"/>
  <c r="W244" i="1"/>
  <c r="AA244" i="1" s="1"/>
  <c r="AD244" i="1"/>
  <c r="AE244" i="1" s="1"/>
  <c r="X245" i="1"/>
  <c r="AB245" i="1"/>
  <c r="AC245" i="1" s="1"/>
  <c r="U246" i="1"/>
  <c r="V246" i="1" s="1"/>
  <c r="D249" i="1"/>
  <c r="F248" i="1"/>
  <c r="G248" i="1" s="1"/>
  <c r="AB246" i="1" l="1"/>
  <c r="AC246" i="1" s="1"/>
  <c r="X246" i="1"/>
  <c r="AH244" i="1"/>
  <c r="Z244" i="1"/>
  <c r="U247" i="1"/>
  <c r="V247" i="1" s="1"/>
  <c r="M246" i="1"/>
  <c r="P246" i="1" s="1"/>
  <c r="K248" i="1"/>
  <c r="I248" i="1"/>
  <c r="Q248" i="1"/>
  <c r="R248" i="1" s="1"/>
  <c r="J248" i="1"/>
  <c r="F249" i="1"/>
  <c r="G249" i="1" s="1"/>
  <c r="D250" i="1"/>
  <c r="Y244" i="1"/>
  <c r="W245" i="1"/>
  <c r="AA245" i="1" s="1"/>
  <c r="AD245" i="1"/>
  <c r="AE245" i="1" s="1"/>
  <c r="AF244" i="1"/>
  <c r="AG244" i="1" s="1"/>
  <c r="L247" i="1"/>
  <c r="M247" i="1" s="1"/>
  <c r="P247" i="1" s="1"/>
  <c r="N247" i="1" l="1"/>
  <c r="O247" i="1" s="1"/>
  <c r="S247" i="1"/>
  <c r="T247" i="1"/>
  <c r="Z245" i="1"/>
  <c r="L248" i="1"/>
  <c r="N248" i="1" s="1"/>
  <c r="O248" i="1" s="1"/>
  <c r="S246" i="1"/>
  <c r="T246" i="1"/>
  <c r="F250" i="1"/>
  <c r="G250" i="1" s="1"/>
  <c r="D251" i="1"/>
  <c r="X247" i="1"/>
  <c r="AB247" i="1"/>
  <c r="AC247" i="1" s="1"/>
  <c r="U248" i="1"/>
  <c r="V248" i="1" s="1"/>
  <c r="I249" i="1"/>
  <c r="Q249" i="1"/>
  <c r="R249" i="1" s="1"/>
  <c r="K249" i="1"/>
  <c r="J249" i="1"/>
  <c r="M248" i="1"/>
  <c r="P248" i="1" s="1"/>
  <c r="S248" i="1" s="1"/>
  <c r="AF245" i="1"/>
  <c r="AG245" i="1" s="1"/>
  <c r="Y245" i="1"/>
  <c r="AH245" i="1"/>
  <c r="X248" i="1" l="1"/>
  <c r="AB248" i="1"/>
  <c r="AC248" i="1" s="1"/>
  <c r="K250" i="1"/>
  <c r="J250" i="1"/>
  <c r="Q250" i="1"/>
  <c r="R250" i="1" s="1"/>
  <c r="I250" i="1"/>
  <c r="U249" i="1"/>
  <c r="V249" i="1" s="1"/>
  <c r="AD246" i="1"/>
  <c r="W246" i="1"/>
  <c r="AD247" i="1"/>
  <c r="AE247" i="1" s="1"/>
  <c r="W247" i="1"/>
  <c r="AA247" i="1" s="1"/>
  <c r="L249" i="1"/>
  <c r="M249" i="1" s="1"/>
  <c r="P249" i="1" s="1"/>
  <c r="T248" i="1"/>
  <c r="F251" i="1"/>
  <c r="G251" i="1" s="1"/>
  <c r="D252" i="1"/>
  <c r="S249" i="1" l="1"/>
  <c r="T249" i="1"/>
  <c r="X249" i="1"/>
  <c r="AB249" i="1"/>
  <c r="AC249" i="1" s="1"/>
  <c r="AA246" i="1"/>
  <c r="Z246" i="1"/>
  <c r="Y246" i="1"/>
  <c r="AF247" i="1"/>
  <c r="AG247" i="1" s="1"/>
  <c r="N249" i="1"/>
  <c r="O249" i="1" s="1"/>
  <c r="Z247" i="1"/>
  <c r="U250" i="1"/>
  <c r="V250" i="1" s="1"/>
  <c r="AD248" i="1"/>
  <c r="AE248" i="1" s="1"/>
  <c r="W248" i="1"/>
  <c r="AA248" i="1" s="1"/>
  <c r="AE246" i="1"/>
  <c r="AH246" i="1"/>
  <c r="D253" i="1"/>
  <c r="F252" i="1"/>
  <c r="G252" i="1" s="1"/>
  <c r="AH247" i="1"/>
  <c r="K251" i="1"/>
  <c r="I251" i="1"/>
  <c r="Q251" i="1"/>
  <c r="R251" i="1" s="1"/>
  <c r="J251" i="1"/>
  <c r="Y247" i="1"/>
  <c r="L250" i="1"/>
  <c r="M250" i="1" s="1"/>
  <c r="P250" i="1" s="1"/>
  <c r="S250" i="1" l="1"/>
  <c r="T250" i="1"/>
  <c r="U251" i="1"/>
  <c r="V251" i="1" s="1"/>
  <c r="K252" i="1"/>
  <c r="J252" i="1"/>
  <c r="Q252" i="1"/>
  <c r="R252" i="1" s="1"/>
  <c r="I252" i="1"/>
  <c r="N250" i="1"/>
  <c r="O250" i="1" s="1"/>
  <c r="F253" i="1"/>
  <c r="G253" i="1" s="1"/>
  <c r="D254" i="1"/>
  <c r="AB250" i="1"/>
  <c r="AC250" i="1" s="1"/>
  <c r="X250" i="1"/>
  <c r="AF248" i="1"/>
  <c r="AG248" i="1" s="1"/>
  <c r="Z248" i="1"/>
  <c r="AH248" i="1"/>
  <c r="AD249" i="1"/>
  <c r="AE249" i="1" s="1"/>
  <c r="W249" i="1"/>
  <c r="AA249" i="1" s="1"/>
  <c r="L251" i="1"/>
  <c r="M251" i="1" s="1"/>
  <c r="P251" i="1" s="1"/>
  <c r="AF246" i="1"/>
  <c r="AG246" i="1" s="1"/>
  <c r="Y248" i="1"/>
  <c r="Y249" i="1" l="1"/>
  <c r="S251" i="1"/>
  <c r="T251" i="1"/>
  <c r="N251" i="1"/>
  <c r="O251" i="1" s="1"/>
  <c r="D255" i="1"/>
  <c r="F254" i="1"/>
  <c r="G254" i="1" s="1"/>
  <c r="AB251" i="1"/>
  <c r="AC251" i="1" s="1"/>
  <c r="X251" i="1"/>
  <c r="Z249" i="1"/>
  <c r="K253" i="1"/>
  <c r="J253" i="1"/>
  <c r="Q253" i="1"/>
  <c r="R253" i="1" s="1"/>
  <c r="I253" i="1"/>
  <c r="U252" i="1"/>
  <c r="V252" i="1" s="1"/>
  <c r="AF249" i="1"/>
  <c r="AG249" i="1" s="1"/>
  <c r="L252" i="1"/>
  <c r="M252" i="1" s="1"/>
  <c r="P252" i="1" s="1"/>
  <c r="AD250" i="1"/>
  <c r="AE250" i="1" s="1"/>
  <c r="W250" i="1"/>
  <c r="AA250" i="1" s="1"/>
  <c r="AH249" i="1"/>
  <c r="S252" i="1" l="1"/>
  <c r="T252" i="1"/>
  <c r="AH250" i="1"/>
  <c r="N252" i="1"/>
  <c r="O252" i="1" s="1"/>
  <c r="U253" i="1"/>
  <c r="V253" i="1" s="1"/>
  <c r="D256" i="1"/>
  <c r="F255" i="1"/>
  <c r="G255" i="1" s="1"/>
  <c r="X252" i="1"/>
  <c r="AB252" i="1"/>
  <c r="AC252" i="1" s="1"/>
  <c r="L253" i="1"/>
  <c r="N253" i="1" s="1"/>
  <c r="O253" i="1" s="1"/>
  <c r="Z250" i="1"/>
  <c r="AF250" i="1"/>
  <c r="AG250" i="1" s="1"/>
  <c r="Y250" i="1"/>
  <c r="AD251" i="1"/>
  <c r="AE251" i="1" s="1"/>
  <c r="W251" i="1"/>
  <c r="AA251" i="1" s="1"/>
  <c r="J254" i="1"/>
  <c r="Q254" i="1"/>
  <c r="R254" i="1" s="1"/>
  <c r="I254" i="1"/>
  <c r="K254" i="1"/>
  <c r="AF251" i="1" l="1"/>
  <c r="AG251" i="1" s="1"/>
  <c r="D257" i="1"/>
  <c r="F256" i="1"/>
  <c r="G256" i="1" s="1"/>
  <c r="L254" i="1"/>
  <c r="N254" i="1" s="1"/>
  <c r="O254" i="1" s="1"/>
  <c r="Z251" i="1"/>
  <c r="U254" i="1"/>
  <c r="V254" i="1" s="1"/>
  <c r="M253" i="1"/>
  <c r="P253" i="1" s="1"/>
  <c r="AH251" i="1"/>
  <c r="Y251" i="1"/>
  <c r="Q255" i="1"/>
  <c r="R255" i="1" s="1"/>
  <c r="K255" i="1"/>
  <c r="J255" i="1"/>
  <c r="I255" i="1"/>
  <c r="W252" i="1"/>
  <c r="AA252" i="1" s="1"/>
  <c r="AD252" i="1"/>
  <c r="AE252" i="1" s="1"/>
  <c r="X253" i="1"/>
  <c r="AB253" i="1"/>
  <c r="AC253" i="1" s="1"/>
  <c r="AF252" i="1" l="1"/>
  <c r="AG252" i="1" s="1"/>
  <c r="S253" i="1"/>
  <c r="T253" i="1"/>
  <c r="I256" i="1"/>
  <c r="Q256" i="1"/>
  <c r="R256" i="1" s="1"/>
  <c r="K256" i="1"/>
  <c r="J256" i="1"/>
  <c r="M254" i="1"/>
  <c r="P254" i="1" s="1"/>
  <c r="L255" i="1"/>
  <c r="N255" i="1" s="1"/>
  <c r="O255" i="1" s="1"/>
  <c r="Y252" i="1"/>
  <c r="AH252" i="1"/>
  <c r="F257" i="1"/>
  <c r="G257" i="1" s="1"/>
  <c r="D258" i="1"/>
  <c r="X254" i="1"/>
  <c r="AB254" i="1"/>
  <c r="AC254" i="1" s="1"/>
  <c r="Z252" i="1"/>
  <c r="U255" i="1"/>
  <c r="V255" i="1" s="1"/>
  <c r="U256" i="1" l="1"/>
  <c r="V256" i="1" s="1"/>
  <c r="M255" i="1"/>
  <c r="P255" i="1" s="1"/>
  <c r="X255" i="1"/>
  <c r="AB255" i="1"/>
  <c r="AC255" i="1" s="1"/>
  <c r="F258" i="1"/>
  <c r="G258" i="1" s="1"/>
  <c r="D259" i="1"/>
  <c r="J257" i="1"/>
  <c r="I257" i="1"/>
  <c r="K257" i="1"/>
  <c r="Q257" i="1"/>
  <c r="R257" i="1" s="1"/>
  <c r="L256" i="1"/>
  <c r="M256" i="1" s="1"/>
  <c r="P256" i="1" s="1"/>
  <c r="W253" i="1"/>
  <c r="AD253" i="1"/>
  <c r="S254" i="1"/>
  <c r="T254" i="1"/>
  <c r="N256" i="1" l="1"/>
  <c r="O256" i="1" s="1"/>
  <c r="S256" i="1"/>
  <c r="T256" i="1"/>
  <c r="L257" i="1"/>
  <c r="N257" i="1" s="1"/>
  <c r="O257" i="1" s="1"/>
  <c r="AB256" i="1"/>
  <c r="AC256" i="1" s="1"/>
  <c r="X256" i="1"/>
  <c r="AE253" i="1"/>
  <c r="AH253" i="1"/>
  <c r="U257" i="1"/>
  <c r="V257" i="1" s="1"/>
  <c r="D260" i="1"/>
  <c r="F259" i="1"/>
  <c r="G259" i="1" s="1"/>
  <c r="W254" i="1"/>
  <c r="AD254" i="1"/>
  <c r="AA253" i="1"/>
  <c r="Z253" i="1"/>
  <c r="Y253" i="1"/>
  <c r="K258" i="1"/>
  <c r="I258" i="1"/>
  <c r="Q258" i="1"/>
  <c r="R258" i="1" s="1"/>
  <c r="J258" i="1"/>
  <c r="S255" i="1"/>
  <c r="T255" i="1"/>
  <c r="AA254" i="1" l="1"/>
  <c r="Y254" i="1"/>
  <c r="Z254" i="1"/>
  <c r="K259" i="1"/>
  <c r="J259" i="1"/>
  <c r="Q259" i="1"/>
  <c r="R259" i="1" s="1"/>
  <c r="I259" i="1"/>
  <c r="U258" i="1"/>
  <c r="V258" i="1" s="1"/>
  <c r="AD255" i="1"/>
  <c r="W255" i="1"/>
  <c r="F260" i="1"/>
  <c r="G260" i="1" s="1"/>
  <c r="D261" i="1"/>
  <c r="AF253" i="1"/>
  <c r="AG253" i="1" s="1"/>
  <c r="M257" i="1"/>
  <c r="P257" i="1" s="1"/>
  <c r="L258" i="1"/>
  <c r="N258" i="1" s="1"/>
  <c r="O258" i="1" s="1"/>
  <c r="AE254" i="1"/>
  <c r="AH254" i="1"/>
  <c r="W256" i="1"/>
  <c r="AA256" i="1" s="1"/>
  <c r="AD256" i="1"/>
  <c r="AE256" i="1" s="1"/>
  <c r="AB257" i="1"/>
  <c r="AC257" i="1" s="1"/>
  <c r="X257" i="1"/>
  <c r="AH256" i="1" l="1"/>
  <c r="Z256" i="1"/>
  <c r="AA255" i="1"/>
  <c r="Y255" i="1"/>
  <c r="Z255" i="1"/>
  <c r="M258" i="1"/>
  <c r="P258" i="1" s="1"/>
  <c r="Y256" i="1"/>
  <c r="D262" i="1"/>
  <c r="F261" i="1"/>
  <c r="G261" i="1" s="1"/>
  <c r="AE255" i="1"/>
  <c r="AH255" i="1"/>
  <c r="U259" i="1"/>
  <c r="V259" i="1" s="1"/>
  <c r="S257" i="1"/>
  <c r="T257" i="1"/>
  <c r="I260" i="1"/>
  <c r="K260" i="1"/>
  <c r="J260" i="1"/>
  <c r="Q260" i="1"/>
  <c r="R260" i="1" s="1"/>
  <c r="AB258" i="1"/>
  <c r="AC258" i="1" s="1"/>
  <c r="X258" i="1"/>
  <c r="L259" i="1"/>
  <c r="N259" i="1" s="1"/>
  <c r="O259" i="1" s="1"/>
  <c r="AF256" i="1"/>
  <c r="AG256" i="1" s="1"/>
  <c r="AF254" i="1"/>
  <c r="AG254" i="1" s="1"/>
  <c r="AB259" i="1" l="1"/>
  <c r="AC259" i="1" s="1"/>
  <c r="X259" i="1"/>
  <c r="D263" i="1"/>
  <c r="F262" i="1"/>
  <c r="G262" i="1" s="1"/>
  <c r="M259" i="1"/>
  <c r="P259" i="1" s="1"/>
  <c r="AD257" i="1"/>
  <c r="W257" i="1"/>
  <c r="L260" i="1"/>
  <c r="M260" i="1" s="1"/>
  <c r="P260" i="1" s="1"/>
  <c r="AF255" i="1"/>
  <c r="AG255" i="1" s="1"/>
  <c r="U260" i="1"/>
  <c r="V260" i="1" s="1"/>
  <c r="K261" i="1"/>
  <c r="Q261" i="1"/>
  <c r="R261" i="1" s="1"/>
  <c r="I261" i="1"/>
  <c r="J261" i="1"/>
  <c r="S258" i="1"/>
  <c r="T258" i="1"/>
  <c r="S260" i="1" l="1"/>
  <c r="T260" i="1"/>
  <c r="W258" i="1"/>
  <c r="AD258" i="1"/>
  <c r="U261" i="1"/>
  <c r="V261" i="1" s="1"/>
  <c r="AE257" i="1"/>
  <c r="AH257" i="1"/>
  <c r="AB260" i="1"/>
  <c r="AC260" i="1" s="1"/>
  <c r="X260" i="1"/>
  <c r="S259" i="1"/>
  <c r="T259" i="1"/>
  <c r="L261" i="1"/>
  <c r="N261" i="1" s="1"/>
  <c r="O261" i="1" s="1"/>
  <c r="N260" i="1"/>
  <c r="O260" i="1" s="1"/>
  <c r="Q262" i="1"/>
  <c r="R262" i="1" s="1"/>
  <c r="J262" i="1"/>
  <c r="K262" i="1"/>
  <c r="I262" i="1"/>
  <c r="AA257" i="1"/>
  <c r="Z257" i="1"/>
  <c r="Y257" i="1"/>
  <c r="D264" i="1"/>
  <c r="F263" i="1"/>
  <c r="G263" i="1" s="1"/>
  <c r="L262" i="1" l="1"/>
  <c r="N262" i="1" s="1"/>
  <c r="O262" i="1" s="1"/>
  <c r="D265" i="1"/>
  <c r="F264" i="1"/>
  <c r="G264" i="1" s="1"/>
  <c r="M261" i="1"/>
  <c r="P261" i="1" s="1"/>
  <c r="U262" i="1"/>
  <c r="V262" i="1" s="1"/>
  <c r="AE258" i="1"/>
  <c r="AH258" i="1"/>
  <c r="AF257" i="1"/>
  <c r="AG257" i="1" s="1"/>
  <c r="AA258" i="1"/>
  <c r="Z258" i="1"/>
  <c r="Y258" i="1"/>
  <c r="Q263" i="1"/>
  <c r="R263" i="1" s="1"/>
  <c r="J263" i="1"/>
  <c r="I263" i="1"/>
  <c r="K263" i="1"/>
  <c r="M262" i="1"/>
  <c r="P262" i="1" s="1"/>
  <c r="S262" i="1" s="1"/>
  <c r="AD259" i="1"/>
  <c r="W259" i="1"/>
  <c r="W260" i="1"/>
  <c r="AA260" i="1" s="1"/>
  <c r="AD260" i="1"/>
  <c r="AE260" i="1" s="1"/>
  <c r="AB261" i="1"/>
  <c r="AC261" i="1" s="1"/>
  <c r="X261" i="1"/>
  <c r="AF258" i="1" l="1"/>
  <c r="AG258" i="1" s="1"/>
  <c r="AE259" i="1"/>
  <c r="AH259" i="1"/>
  <c r="AH260" i="1"/>
  <c r="Z260" i="1"/>
  <c r="Q264" i="1"/>
  <c r="R264" i="1" s="1"/>
  <c r="K264" i="1"/>
  <c r="J264" i="1"/>
  <c r="I264" i="1"/>
  <c r="AF260" i="1"/>
  <c r="AG260" i="1" s="1"/>
  <c r="L263" i="1"/>
  <c r="M263" i="1" s="1"/>
  <c r="P263" i="1" s="1"/>
  <c r="T262" i="1"/>
  <c r="F265" i="1"/>
  <c r="G265" i="1" s="1"/>
  <c r="D266" i="1"/>
  <c r="U263" i="1"/>
  <c r="V263" i="1" s="1"/>
  <c r="AB262" i="1"/>
  <c r="AC262" i="1" s="1"/>
  <c r="X262" i="1"/>
  <c r="AA259" i="1"/>
  <c r="Y259" i="1"/>
  <c r="Z259" i="1"/>
  <c r="Y260" i="1"/>
  <c r="S261" i="1"/>
  <c r="T261" i="1"/>
  <c r="N263" i="1" l="1"/>
  <c r="O263" i="1" s="1"/>
  <c r="S263" i="1"/>
  <c r="T263" i="1"/>
  <c r="AD261" i="1"/>
  <c r="W261" i="1"/>
  <c r="AB263" i="1"/>
  <c r="AC263" i="1" s="1"/>
  <c r="X263" i="1"/>
  <c r="AF259" i="1"/>
  <c r="AG259" i="1" s="1"/>
  <c r="F266" i="1"/>
  <c r="G266" i="1" s="1"/>
  <c r="D267" i="1"/>
  <c r="L264" i="1"/>
  <c r="N264" i="1" s="1"/>
  <c r="O264" i="1" s="1"/>
  <c r="Q265" i="1"/>
  <c r="R265" i="1" s="1"/>
  <c r="K265" i="1"/>
  <c r="I265" i="1"/>
  <c r="J265" i="1"/>
  <c r="AD262" i="1"/>
  <c r="AE262" i="1" s="1"/>
  <c r="W262" i="1"/>
  <c r="AA262" i="1" s="1"/>
  <c r="U264" i="1"/>
  <c r="V264" i="1" s="1"/>
  <c r="AH262" i="1" l="1"/>
  <c r="AB264" i="1"/>
  <c r="AC264" i="1" s="1"/>
  <c r="X264" i="1"/>
  <c r="L265" i="1"/>
  <c r="N265" i="1" s="1"/>
  <c r="O265" i="1" s="1"/>
  <c r="Q266" i="1"/>
  <c r="R266" i="1" s="1"/>
  <c r="K266" i="1"/>
  <c r="I266" i="1"/>
  <c r="J266" i="1"/>
  <c r="AA261" i="1"/>
  <c r="Y261" i="1"/>
  <c r="Z261" i="1"/>
  <c r="Y262" i="1"/>
  <c r="M264" i="1"/>
  <c r="P264" i="1" s="1"/>
  <c r="AE261" i="1"/>
  <c r="AH261" i="1"/>
  <c r="AF262" i="1"/>
  <c r="AG262" i="1" s="1"/>
  <c r="Z262" i="1"/>
  <c r="W263" i="1"/>
  <c r="AA263" i="1" s="1"/>
  <c r="AD263" i="1"/>
  <c r="AE263" i="1" s="1"/>
  <c r="M265" i="1"/>
  <c r="P265" i="1" s="1"/>
  <c r="S265" i="1" s="1"/>
  <c r="U265" i="1"/>
  <c r="V265" i="1" s="1"/>
  <c r="F267" i="1"/>
  <c r="G267" i="1" s="1"/>
  <c r="D268" i="1"/>
  <c r="AH263" i="1" l="1"/>
  <c r="D269" i="1"/>
  <c r="F268" i="1"/>
  <c r="G268" i="1" s="1"/>
  <c r="Y263" i="1"/>
  <c r="L266" i="1"/>
  <c r="N266" i="1" s="1"/>
  <c r="O266" i="1" s="1"/>
  <c r="J267" i="1"/>
  <c r="K267" i="1"/>
  <c r="I267" i="1"/>
  <c r="Q267" i="1"/>
  <c r="R267" i="1" s="1"/>
  <c r="AF263" i="1"/>
  <c r="AG263" i="1" s="1"/>
  <c r="T265" i="1"/>
  <c r="AF261" i="1"/>
  <c r="AG261" i="1" s="1"/>
  <c r="AB265" i="1"/>
  <c r="AC265" i="1" s="1"/>
  <c r="X265" i="1"/>
  <c r="Z263" i="1"/>
  <c r="S264" i="1"/>
  <c r="T264" i="1"/>
  <c r="U266" i="1"/>
  <c r="V266" i="1" s="1"/>
  <c r="M266" i="1" l="1"/>
  <c r="P266" i="1" s="1"/>
  <c r="AB266" i="1"/>
  <c r="AC266" i="1" s="1"/>
  <c r="X266" i="1"/>
  <c r="L267" i="1"/>
  <c r="M267" i="1" s="1"/>
  <c r="P267" i="1" s="1"/>
  <c r="I268" i="1"/>
  <c r="Q268" i="1"/>
  <c r="R268" i="1" s="1"/>
  <c r="J268" i="1"/>
  <c r="K268" i="1"/>
  <c r="AD264" i="1"/>
  <c r="W264" i="1"/>
  <c r="AD265" i="1"/>
  <c r="AE265" i="1" s="1"/>
  <c r="W265" i="1"/>
  <c r="AA265" i="1" s="1"/>
  <c r="U267" i="1"/>
  <c r="V267" i="1" s="1"/>
  <c r="D270" i="1"/>
  <c r="F269" i="1"/>
  <c r="G269" i="1" s="1"/>
  <c r="N267" i="1" l="1"/>
  <c r="O267" i="1" s="1"/>
  <c r="S267" i="1"/>
  <c r="T267" i="1"/>
  <c r="W267" i="1" s="1"/>
  <c r="AA267" i="1" s="1"/>
  <c r="S266" i="1"/>
  <c r="T266" i="1"/>
  <c r="AB267" i="1"/>
  <c r="AC267" i="1" s="1"/>
  <c r="X267" i="1"/>
  <c r="L268" i="1"/>
  <c r="N268" i="1"/>
  <c r="Z265" i="1"/>
  <c r="Q269" i="1"/>
  <c r="R269" i="1" s="1"/>
  <c r="K269" i="1"/>
  <c r="J269" i="1"/>
  <c r="I269" i="1"/>
  <c r="AA264" i="1"/>
  <c r="Z264" i="1"/>
  <c r="Y264" i="1"/>
  <c r="U268" i="1"/>
  <c r="V268" i="1" s="1"/>
  <c r="Y265" i="1"/>
  <c r="F270" i="1"/>
  <c r="G270" i="1" s="1"/>
  <c r="D271" i="1"/>
  <c r="AF265" i="1"/>
  <c r="AG265" i="1" s="1"/>
  <c r="AE264" i="1"/>
  <c r="AH264" i="1"/>
  <c r="M268" i="1"/>
  <c r="P268" i="1" s="1"/>
  <c r="S268" i="1" s="1"/>
  <c r="AH265" i="1"/>
  <c r="O268" i="1"/>
  <c r="W266" i="1" l="1"/>
  <c r="AD266" i="1"/>
  <c r="T268" i="1"/>
  <c r="U269" i="1"/>
  <c r="V269" i="1" s="1"/>
  <c r="Y267" i="1"/>
  <c r="Z267" i="1"/>
  <c r="X268" i="1"/>
  <c r="AB268" i="1"/>
  <c r="AC268" i="1" s="1"/>
  <c r="D272" i="1"/>
  <c r="F271" i="1"/>
  <c r="G271" i="1" s="1"/>
  <c r="AF264" i="1"/>
  <c r="AG264" i="1" s="1"/>
  <c r="Q270" i="1"/>
  <c r="R270" i="1" s="1"/>
  <c r="K270" i="1"/>
  <c r="I270" i="1"/>
  <c r="J270" i="1"/>
  <c r="L269" i="1"/>
  <c r="M269" i="1" s="1"/>
  <c r="P269" i="1" s="1"/>
  <c r="AD267" i="1"/>
  <c r="AE267" i="1" s="1"/>
  <c r="AE266" i="1" l="1"/>
  <c r="AF266" i="1" s="1"/>
  <c r="AG266" i="1" s="1"/>
  <c r="AH266" i="1"/>
  <c r="N269" i="1"/>
  <c r="O269" i="1" s="1"/>
  <c r="AA266" i="1"/>
  <c r="Y266" i="1"/>
  <c r="Z266" i="1"/>
  <c r="S269" i="1"/>
  <c r="T269" i="1"/>
  <c r="Q271" i="1"/>
  <c r="R271" i="1" s="1"/>
  <c r="I271" i="1"/>
  <c r="K271" i="1"/>
  <c r="J271" i="1"/>
  <c r="AB269" i="1"/>
  <c r="AC269" i="1" s="1"/>
  <c r="X269" i="1"/>
  <c r="U270" i="1"/>
  <c r="V270" i="1" s="1"/>
  <c r="F272" i="1"/>
  <c r="G272" i="1" s="1"/>
  <c r="D273" i="1"/>
  <c r="AF267" i="1"/>
  <c r="AG267" i="1" s="1"/>
  <c r="L270" i="1"/>
  <c r="M270" i="1" s="1"/>
  <c r="P270" i="1" s="1"/>
  <c r="AH267" i="1"/>
  <c r="AD268" i="1"/>
  <c r="AE268" i="1" s="1"/>
  <c r="W268" i="1"/>
  <c r="AA268" i="1" s="1"/>
  <c r="S270" i="1" l="1"/>
  <c r="T270" i="1"/>
  <c r="N270" i="1"/>
  <c r="O270" i="1" s="1"/>
  <c r="Z268" i="1"/>
  <c r="X270" i="1"/>
  <c r="AB270" i="1"/>
  <c r="AC270" i="1" s="1"/>
  <c r="F273" i="1"/>
  <c r="G273" i="1" s="1"/>
  <c r="D274" i="1"/>
  <c r="AH268" i="1"/>
  <c r="U271" i="1"/>
  <c r="V271" i="1" s="1"/>
  <c r="W269" i="1"/>
  <c r="AA269" i="1" s="1"/>
  <c r="AD269" i="1"/>
  <c r="AE269" i="1" s="1"/>
  <c r="AF268" i="1"/>
  <c r="AG268" i="1" s="1"/>
  <c r="Q272" i="1"/>
  <c r="R272" i="1" s="1"/>
  <c r="J272" i="1"/>
  <c r="I272" i="1"/>
  <c r="K272" i="1"/>
  <c r="Y268" i="1"/>
  <c r="L271" i="1"/>
  <c r="N271" i="1" s="1"/>
  <c r="O271" i="1" s="1"/>
  <c r="L272" i="1" l="1"/>
  <c r="N272" i="1" s="1"/>
  <c r="O272" i="1" s="1"/>
  <c r="M271" i="1"/>
  <c r="P271" i="1" s="1"/>
  <c r="J273" i="1"/>
  <c r="K273" i="1"/>
  <c r="I273" i="1"/>
  <c r="Q273" i="1"/>
  <c r="R273" i="1" s="1"/>
  <c r="AB271" i="1"/>
  <c r="AC271" i="1" s="1"/>
  <c r="X271" i="1"/>
  <c r="Y269" i="1"/>
  <c r="AF269" i="1"/>
  <c r="AG269" i="1" s="1"/>
  <c r="AH269" i="1"/>
  <c r="Z269" i="1"/>
  <c r="AD270" i="1"/>
  <c r="AE270" i="1" s="1"/>
  <c r="W270" i="1"/>
  <c r="AA270" i="1" s="1"/>
  <c r="M272" i="1"/>
  <c r="P272" i="1" s="1"/>
  <c r="S272" i="1" s="1"/>
  <c r="U272" i="1"/>
  <c r="V272" i="1" s="1"/>
  <c r="D275" i="1"/>
  <c r="F274" i="1"/>
  <c r="G274" i="1" s="1"/>
  <c r="T272" i="1" l="1"/>
  <c r="AH270" i="1"/>
  <c r="Z270" i="1"/>
  <c r="U273" i="1"/>
  <c r="V273" i="1" s="1"/>
  <c r="S271" i="1"/>
  <c r="T271" i="1"/>
  <c r="X272" i="1"/>
  <c r="AB272" i="1"/>
  <c r="AC272" i="1" s="1"/>
  <c r="K274" i="1"/>
  <c r="Q274" i="1"/>
  <c r="R274" i="1" s="1"/>
  <c r="J274" i="1"/>
  <c r="I274" i="1"/>
  <c r="F275" i="1"/>
  <c r="G275" i="1" s="1"/>
  <c r="D276" i="1"/>
  <c r="Y270" i="1"/>
  <c r="W272" i="1"/>
  <c r="AA272" i="1" s="1"/>
  <c r="AF270" i="1"/>
  <c r="AG270" i="1" s="1"/>
  <c r="L273" i="1"/>
  <c r="M273" i="1" s="1"/>
  <c r="P273" i="1" s="1"/>
  <c r="S273" i="1" l="1"/>
  <c r="T273" i="1"/>
  <c r="N273" i="1"/>
  <c r="O273" i="1" s="1"/>
  <c r="AD272" i="1"/>
  <c r="AE272" i="1" s="1"/>
  <c r="AB273" i="1"/>
  <c r="AC273" i="1" s="1"/>
  <c r="X273" i="1"/>
  <c r="D277" i="1"/>
  <c r="F276" i="1"/>
  <c r="G276" i="1" s="1"/>
  <c r="L274" i="1"/>
  <c r="M274" i="1" s="1"/>
  <c r="P274" i="1" s="1"/>
  <c r="Y272" i="1"/>
  <c r="Z272" i="1"/>
  <c r="Q275" i="1"/>
  <c r="R275" i="1" s="1"/>
  <c r="I275" i="1"/>
  <c r="K275" i="1"/>
  <c r="J275" i="1"/>
  <c r="U274" i="1"/>
  <c r="V274" i="1" s="1"/>
  <c r="W271" i="1"/>
  <c r="AD271" i="1"/>
  <c r="S274" i="1" l="1"/>
  <c r="T274" i="1"/>
  <c r="U275" i="1"/>
  <c r="V275" i="1" s="1"/>
  <c r="L275" i="1"/>
  <c r="N275" i="1" s="1"/>
  <c r="O275" i="1" s="1"/>
  <c r="I276" i="1"/>
  <c r="K276" i="1"/>
  <c r="Q276" i="1"/>
  <c r="R276" i="1" s="1"/>
  <c r="J276" i="1"/>
  <c r="AH272" i="1"/>
  <c r="AE271" i="1"/>
  <c r="AH271" i="1"/>
  <c r="AA271" i="1"/>
  <c r="Z271" i="1"/>
  <c r="Y271" i="1"/>
  <c r="F277" i="1"/>
  <c r="G277" i="1" s="1"/>
  <c r="D278" i="1"/>
  <c r="W273" i="1"/>
  <c r="AA273" i="1" s="1"/>
  <c r="AD273" i="1"/>
  <c r="AE273" i="1" s="1"/>
  <c r="AB274" i="1"/>
  <c r="AC274" i="1" s="1"/>
  <c r="X274" i="1"/>
  <c r="M275" i="1"/>
  <c r="P275" i="1" s="1"/>
  <c r="S275" i="1" s="1"/>
  <c r="N274" i="1"/>
  <c r="O274" i="1" s="1"/>
  <c r="AF272" i="1"/>
  <c r="AG272" i="1" s="1"/>
  <c r="L276" i="1" l="1"/>
  <c r="N276" i="1" s="1"/>
  <c r="O276" i="1" s="1"/>
  <c r="X275" i="1"/>
  <c r="AB275" i="1"/>
  <c r="AC275" i="1" s="1"/>
  <c r="AF271" i="1"/>
  <c r="AG271" i="1" s="1"/>
  <c r="U276" i="1"/>
  <c r="V276" i="1" s="1"/>
  <c r="T275" i="1"/>
  <c r="AF273" i="1"/>
  <c r="AG273" i="1" s="1"/>
  <c r="F278" i="1"/>
  <c r="G278" i="1" s="1"/>
  <c r="D279" i="1"/>
  <c r="Z273" i="1"/>
  <c r="W274" i="1"/>
  <c r="AA274" i="1" s="1"/>
  <c r="AD274" i="1"/>
  <c r="AE274" i="1" s="1"/>
  <c r="K277" i="1"/>
  <c r="J277" i="1"/>
  <c r="Q277" i="1"/>
  <c r="R277" i="1" s="1"/>
  <c r="I277" i="1"/>
  <c r="AH273" i="1"/>
  <c r="M276" i="1"/>
  <c r="P276" i="1" s="1"/>
  <c r="S276" i="1" s="1"/>
  <c r="Y273" i="1"/>
  <c r="AH274" i="1" l="1"/>
  <c r="Z274" i="1"/>
  <c r="AB276" i="1"/>
  <c r="AC276" i="1" s="1"/>
  <c r="X276" i="1"/>
  <c r="U277" i="1"/>
  <c r="V277" i="1" s="1"/>
  <c r="AF274" i="1"/>
  <c r="AG274" i="1" s="1"/>
  <c r="F279" i="1"/>
  <c r="G279" i="1" s="1"/>
  <c r="D280" i="1"/>
  <c r="T276" i="1"/>
  <c r="L277" i="1"/>
  <c r="M277" i="1" s="1"/>
  <c r="P277" i="1" s="1"/>
  <c r="J278" i="1"/>
  <c r="Q278" i="1"/>
  <c r="R278" i="1" s="1"/>
  <c r="I278" i="1"/>
  <c r="K278" i="1"/>
  <c r="Y274" i="1"/>
  <c r="W275" i="1"/>
  <c r="AA275" i="1" s="1"/>
  <c r="AD275" i="1"/>
  <c r="AE275" i="1" s="1"/>
  <c r="S277" i="1" l="1"/>
  <c r="T277" i="1"/>
  <c r="AF275" i="1"/>
  <c r="AG275" i="1" s="1"/>
  <c r="N277" i="1"/>
  <c r="O277" i="1" s="1"/>
  <c r="W276" i="1"/>
  <c r="AA276" i="1" s="1"/>
  <c r="AD276" i="1"/>
  <c r="AE276" i="1" s="1"/>
  <c r="AH275" i="1"/>
  <c r="AB277" i="1"/>
  <c r="AC277" i="1" s="1"/>
  <c r="X277" i="1"/>
  <c r="F280" i="1"/>
  <c r="G280" i="1" s="1"/>
  <c r="D281" i="1"/>
  <c r="Z275" i="1"/>
  <c r="U278" i="1"/>
  <c r="V278" i="1" s="1"/>
  <c r="I279" i="1"/>
  <c r="K279" i="1"/>
  <c r="J279" i="1"/>
  <c r="Q279" i="1"/>
  <c r="R279" i="1" s="1"/>
  <c r="L278" i="1"/>
  <c r="M278" i="1" s="1"/>
  <c r="P278" i="1" s="1"/>
  <c r="Y275" i="1"/>
  <c r="AH276" i="1" l="1"/>
  <c r="S278" i="1"/>
  <c r="T278" i="1"/>
  <c r="U279" i="1"/>
  <c r="V279" i="1" s="1"/>
  <c r="Z276" i="1"/>
  <c r="AF276" i="1"/>
  <c r="AG276" i="1" s="1"/>
  <c r="X278" i="1"/>
  <c r="AB278" i="1"/>
  <c r="AC278" i="1" s="1"/>
  <c r="F281" i="1"/>
  <c r="G281" i="1" s="1"/>
  <c r="D282" i="1"/>
  <c r="N278" i="1"/>
  <c r="O278" i="1" s="1"/>
  <c r="K280" i="1"/>
  <c r="I280" i="1"/>
  <c r="Q280" i="1"/>
  <c r="R280" i="1" s="1"/>
  <c r="J280" i="1"/>
  <c r="AD277" i="1"/>
  <c r="AE277" i="1" s="1"/>
  <c r="W277" i="1"/>
  <c r="AA277" i="1" s="1"/>
  <c r="L279" i="1"/>
  <c r="N279" i="1" s="1"/>
  <c r="O279" i="1" s="1"/>
  <c r="Y276" i="1"/>
  <c r="D283" i="1" l="1"/>
  <c r="F282" i="1"/>
  <c r="G282" i="1" s="1"/>
  <c r="AB279" i="1"/>
  <c r="AC279" i="1" s="1"/>
  <c r="X279" i="1"/>
  <c r="U280" i="1"/>
  <c r="V280" i="1" s="1"/>
  <c r="J281" i="1"/>
  <c r="K281" i="1"/>
  <c r="I281" i="1"/>
  <c r="Q281" i="1"/>
  <c r="R281" i="1" s="1"/>
  <c r="M279" i="1"/>
  <c r="P279" i="1" s="1"/>
  <c r="AF277" i="1"/>
  <c r="AG277" i="1" s="1"/>
  <c r="Y277" i="1"/>
  <c r="AD278" i="1"/>
  <c r="AE278" i="1" s="1"/>
  <c r="W278" i="1"/>
  <c r="AA278" i="1" s="1"/>
  <c r="L280" i="1"/>
  <c r="M280" i="1" s="1"/>
  <c r="P280" i="1" s="1"/>
  <c r="S280" i="1" s="1"/>
  <c r="AH277" i="1"/>
  <c r="Z277" i="1"/>
  <c r="N280" i="1" l="1"/>
  <c r="O280" i="1" s="1"/>
  <c r="Y278" i="1"/>
  <c r="AF278" i="1"/>
  <c r="AG278" i="1" s="1"/>
  <c r="Z278" i="1"/>
  <c r="AH278" i="1"/>
  <c r="S279" i="1"/>
  <c r="T279" i="1"/>
  <c r="L281" i="1"/>
  <c r="N281" i="1" s="1"/>
  <c r="O281" i="1" s="1"/>
  <c r="U281" i="1"/>
  <c r="V281" i="1" s="1"/>
  <c r="T280" i="1"/>
  <c r="Q282" i="1"/>
  <c r="R282" i="1" s="1"/>
  <c r="J282" i="1"/>
  <c r="I282" i="1"/>
  <c r="K282" i="1"/>
  <c r="X280" i="1"/>
  <c r="AB280" i="1"/>
  <c r="AC280" i="1" s="1"/>
  <c r="D284" i="1"/>
  <c r="F283" i="1"/>
  <c r="G283" i="1" s="1"/>
  <c r="Q283" i="1" l="1"/>
  <c r="R283" i="1" s="1"/>
  <c r="J283" i="1"/>
  <c r="K283" i="1"/>
  <c r="I283" i="1"/>
  <c r="M281" i="1"/>
  <c r="P281" i="1" s="1"/>
  <c r="U282" i="1"/>
  <c r="V282" i="1" s="1"/>
  <c r="AD280" i="1"/>
  <c r="AE280" i="1" s="1"/>
  <c r="W280" i="1"/>
  <c r="AA280" i="1" s="1"/>
  <c r="AB281" i="1"/>
  <c r="AC281" i="1" s="1"/>
  <c r="X281" i="1"/>
  <c r="F284" i="1"/>
  <c r="G284" i="1" s="1"/>
  <c r="D285" i="1"/>
  <c r="L282" i="1"/>
  <c r="M282" i="1" s="1"/>
  <c r="P282" i="1" s="1"/>
  <c r="W279" i="1"/>
  <c r="AD279" i="1"/>
  <c r="Y280" i="1" l="1"/>
  <c r="S282" i="1"/>
  <c r="T282" i="1"/>
  <c r="AB282" i="1"/>
  <c r="AC282" i="1" s="1"/>
  <c r="X282" i="1"/>
  <c r="N282" i="1"/>
  <c r="O282" i="1" s="1"/>
  <c r="D286" i="1"/>
  <c r="F285" i="1"/>
  <c r="G285" i="1" s="1"/>
  <c r="L283" i="1"/>
  <c r="N283" i="1" s="1"/>
  <c r="O283" i="1" s="1"/>
  <c r="I284" i="1"/>
  <c r="J284" i="1"/>
  <c r="Q284" i="1"/>
  <c r="R284" i="1" s="1"/>
  <c r="K284" i="1"/>
  <c r="AF280" i="1"/>
  <c r="AG280" i="1" s="1"/>
  <c r="S281" i="1"/>
  <c r="T281" i="1"/>
  <c r="U283" i="1"/>
  <c r="V283" i="1" s="1"/>
  <c r="AE279" i="1"/>
  <c r="AH279" i="1"/>
  <c r="AA279" i="1"/>
  <c r="Z279" i="1"/>
  <c r="Y279" i="1"/>
  <c r="Z280" i="1"/>
  <c r="M283" i="1"/>
  <c r="P283" i="1" s="1"/>
  <c r="S283" i="1" s="1"/>
  <c r="AH280" i="1"/>
  <c r="X283" i="1" l="1"/>
  <c r="AB283" i="1"/>
  <c r="AC283" i="1" s="1"/>
  <c r="F286" i="1"/>
  <c r="G286" i="1" s="1"/>
  <c r="D287" i="1"/>
  <c r="AD281" i="1"/>
  <c r="W281" i="1"/>
  <c r="AF279" i="1"/>
  <c r="AG279" i="1" s="1"/>
  <c r="U284" i="1"/>
  <c r="V284" i="1" s="1"/>
  <c r="AD282" i="1"/>
  <c r="AE282" i="1" s="1"/>
  <c r="W282" i="1"/>
  <c r="AA282" i="1" s="1"/>
  <c r="T283" i="1"/>
  <c r="L284" i="1"/>
  <c r="M284" i="1" s="1"/>
  <c r="P284" i="1" s="1"/>
  <c r="J285" i="1"/>
  <c r="Q285" i="1"/>
  <c r="R285" i="1" s="1"/>
  <c r="I285" i="1"/>
  <c r="K285" i="1"/>
  <c r="S284" i="1" l="1"/>
  <c r="T284" i="1"/>
  <c r="AD283" i="1"/>
  <c r="AE283" i="1" s="1"/>
  <c r="W283" i="1"/>
  <c r="AA283" i="1" s="1"/>
  <c r="L285" i="1"/>
  <c r="N285" i="1" s="1"/>
  <c r="O285" i="1" s="1"/>
  <c r="AF282" i="1"/>
  <c r="AG282" i="1" s="1"/>
  <c r="AE281" i="1"/>
  <c r="AH281" i="1"/>
  <c r="I286" i="1"/>
  <c r="Q286" i="1"/>
  <c r="R286" i="1" s="1"/>
  <c r="J286" i="1"/>
  <c r="K286" i="1"/>
  <c r="N284" i="1"/>
  <c r="O284" i="1" s="1"/>
  <c r="AH282" i="1"/>
  <c r="Z282" i="1"/>
  <c r="AB284" i="1"/>
  <c r="AC284" i="1" s="1"/>
  <c r="X284" i="1"/>
  <c r="Y282" i="1"/>
  <c r="AH283" i="1"/>
  <c r="U285" i="1"/>
  <c r="V285" i="1" s="1"/>
  <c r="AA281" i="1"/>
  <c r="Z281" i="1"/>
  <c r="Y281" i="1"/>
  <c r="F287" i="1"/>
  <c r="G287" i="1" s="1"/>
  <c r="D288" i="1"/>
  <c r="Z283" i="1"/>
  <c r="Y283" i="1" l="1"/>
  <c r="F288" i="1"/>
  <c r="G288" i="1" s="1"/>
  <c r="D289" i="1"/>
  <c r="K287" i="1"/>
  <c r="Q287" i="1"/>
  <c r="R287" i="1" s="1"/>
  <c r="I287" i="1"/>
  <c r="J287" i="1"/>
  <c r="M285" i="1"/>
  <c r="P285" i="1" s="1"/>
  <c r="U286" i="1"/>
  <c r="V286" i="1" s="1"/>
  <c r="AF283" i="1"/>
  <c r="AG283" i="1" s="1"/>
  <c r="AD284" i="1"/>
  <c r="AE284" i="1" s="1"/>
  <c r="W284" i="1"/>
  <c r="AA284" i="1" s="1"/>
  <c r="X285" i="1"/>
  <c r="AB285" i="1"/>
  <c r="AC285" i="1" s="1"/>
  <c r="Z284" i="1"/>
  <c r="L286" i="1"/>
  <c r="M286" i="1" s="1"/>
  <c r="P286" i="1" s="1"/>
  <c r="AF281" i="1"/>
  <c r="AG281" i="1" s="1"/>
  <c r="Y284" i="1" l="1"/>
  <c r="S286" i="1"/>
  <c r="T286" i="1"/>
  <c r="N286" i="1"/>
  <c r="O286" i="1" s="1"/>
  <c r="AH284" i="1"/>
  <c r="AF284" i="1"/>
  <c r="AG284" i="1" s="1"/>
  <c r="L287" i="1"/>
  <c r="N287" i="1" s="1"/>
  <c r="O287" i="1" s="1"/>
  <c r="X286" i="1"/>
  <c r="AB286" i="1"/>
  <c r="AC286" i="1" s="1"/>
  <c r="F289" i="1"/>
  <c r="G289" i="1" s="1"/>
  <c r="D290" i="1"/>
  <c r="S285" i="1"/>
  <c r="T285" i="1"/>
  <c r="U287" i="1"/>
  <c r="V287" i="1" s="1"/>
  <c r="K288" i="1"/>
  <c r="J288" i="1"/>
  <c r="I288" i="1"/>
  <c r="Q288" i="1"/>
  <c r="R288" i="1" s="1"/>
  <c r="M287" i="1" l="1"/>
  <c r="P287" i="1" s="1"/>
  <c r="S287" i="1" s="1"/>
  <c r="U288" i="1"/>
  <c r="V288" i="1" s="1"/>
  <c r="F290" i="1"/>
  <c r="G290" i="1" s="1"/>
  <c r="D291" i="1"/>
  <c r="N288" i="1"/>
  <c r="L288" i="1"/>
  <c r="M288" i="1" s="1"/>
  <c r="P288" i="1" s="1"/>
  <c r="AD285" i="1"/>
  <c r="W285" i="1"/>
  <c r="K289" i="1"/>
  <c r="J289" i="1"/>
  <c r="Q289" i="1"/>
  <c r="R289" i="1" s="1"/>
  <c r="I289" i="1"/>
  <c r="O288" i="1"/>
  <c r="AD286" i="1"/>
  <c r="AE286" i="1" s="1"/>
  <c r="W286" i="1"/>
  <c r="AA286" i="1" s="1"/>
  <c r="X287" i="1"/>
  <c r="AB287" i="1"/>
  <c r="AC287" i="1" s="1"/>
  <c r="T287" i="1" l="1"/>
  <c r="AH286" i="1"/>
  <c r="S288" i="1"/>
  <c r="T288" i="1"/>
  <c r="AA285" i="1"/>
  <c r="Z285" i="1"/>
  <c r="Y285" i="1"/>
  <c r="Z286" i="1"/>
  <c r="W287" i="1"/>
  <c r="AA287" i="1" s="1"/>
  <c r="AD287" i="1"/>
  <c r="AE287" i="1" s="1"/>
  <c r="U289" i="1"/>
  <c r="V289" i="1" s="1"/>
  <c r="AE285" i="1"/>
  <c r="AH285" i="1"/>
  <c r="Y286" i="1"/>
  <c r="AF286" i="1"/>
  <c r="AG286" i="1" s="1"/>
  <c r="L289" i="1"/>
  <c r="M289" i="1" s="1"/>
  <c r="P289" i="1" s="1"/>
  <c r="F291" i="1"/>
  <c r="G291" i="1" s="1"/>
  <c r="D292" i="1"/>
  <c r="K290" i="1"/>
  <c r="I290" i="1"/>
  <c r="J290" i="1"/>
  <c r="Q290" i="1"/>
  <c r="R290" i="1" s="1"/>
  <c r="AB288" i="1"/>
  <c r="AC288" i="1" s="1"/>
  <c r="X288" i="1"/>
  <c r="AH287" i="1" l="1"/>
  <c r="S289" i="1"/>
  <c r="T289" i="1"/>
  <c r="U290" i="1"/>
  <c r="V290" i="1" s="1"/>
  <c r="N289" i="1"/>
  <c r="O289" i="1" s="1"/>
  <c r="Y287" i="1"/>
  <c r="L290" i="1"/>
  <c r="N290" i="1"/>
  <c r="O290" i="1" s="1"/>
  <c r="AF287" i="1"/>
  <c r="AG287" i="1" s="1"/>
  <c r="Z287" i="1"/>
  <c r="M290" i="1"/>
  <c r="P290" i="1" s="1"/>
  <c r="S290" i="1" s="1"/>
  <c r="F292" i="1"/>
  <c r="G292" i="1" s="1"/>
  <c r="D293" i="1"/>
  <c r="AF285" i="1"/>
  <c r="AG285" i="1" s="1"/>
  <c r="W288" i="1"/>
  <c r="AA288" i="1" s="1"/>
  <c r="AD288" i="1"/>
  <c r="AE288" i="1" s="1"/>
  <c r="I291" i="1"/>
  <c r="Q291" i="1"/>
  <c r="R291" i="1" s="1"/>
  <c r="K291" i="1"/>
  <c r="J291" i="1"/>
  <c r="AB289" i="1"/>
  <c r="AC289" i="1" s="1"/>
  <c r="X289" i="1"/>
  <c r="Z288" i="1" l="1"/>
  <c r="U291" i="1"/>
  <c r="V291" i="1" s="1"/>
  <c r="Q292" i="1"/>
  <c r="R292" i="1" s="1"/>
  <c r="I292" i="1"/>
  <c r="K292" i="1"/>
  <c r="J292" i="1"/>
  <c r="T290" i="1"/>
  <c r="AF288" i="1"/>
  <c r="AG288" i="1" s="1"/>
  <c r="L291" i="1"/>
  <c r="N291" i="1" s="1"/>
  <c r="O291" i="1" s="1"/>
  <c r="AH288" i="1"/>
  <c r="Y288" i="1"/>
  <c r="AD289" i="1"/>
  <c r="AE289" i="1" s="1"/>
  <c r="W289" i="1"/>
  <c r="AA289" i="1" s="1"/>
  <c r="F293" i="1"/>
  <c r="G293" i="1" s="1"/>
  <c r="D294" i="1"/>
  <c r="AB290" i="1"/>
  <c r="AC290" i="1" s="1"/>
  <c r="X290" i="1"/>
  <c r="L292" i="1" l="1"/>
  <c r="N292" i="1" s="1"/>
  <c r="O292" i="1" s="1"/>
  <c r="AB291" i="1"/>
  <c r="AC291" i="1" s="1"/>
  <c r="X291" i="1"/>
  <c r="M291" i="1"/>
  <c r="P291" i="1" s="1"/>
  <c r="AF289" i="1"/>
  <c r="AG289" i="1" s="1"/>
  <c r="AH289" i="1"/>
  <c r="Z289" i="1"/>
  <c r="D295" i="1"/>
  <c r="F294" i="1"/>
  <c r="G294" i="1" s="1"/>
  <c r="J293" i="1"/>
  <c r="K293" i="1"/>
  <c r="Q293" i="1"/>
  <c r="R293" i="1" s="1"/>
  <c r="I293" i="1"/>
  <c r="W290" i="1"/>
  <c r="AA290" i="1" s="1"/>
  <c r="AD290" i="1"/>
  <c r="AE290" i="1" s="1"/>
  <c r="U292" i="1"/>
  <c r="V292" i="1" s="1"/>
  <c r="Y289" i="1"/>
  <c r="M292" i="1" l="1"/>
  <c r="P292" i="1" s="1"/>
  <c r="AB292" i="1"/>
  <c r="AC292" i="1" s="1"/>
  <c r="X292" i="1"/>
  <c r="J294" i="1"/>
  <c r="K294" i="1"/>
  <c r="Q294" i="1"/>
  <c r="R294" i="1" s="1"/>
  <c r="I294" i="1"/>
  <c r="U293" i="1"/>
  <c r="V293" i="1" s="1"/>
  <c r="D296" i="1"/>
  <c r="F295" i="1"/>
  <c r="G295" i="1" s="1"/>
  <c r="AF290" i="1"/>
  <c r="AG290" i="1" s="1"/>
  <c r="Y290" i="1"/>
  <c r="S291" i="1"/>
  <c r="T291" i="1"/>
  <c r="L293" i="1"/>
  <c r="M293" i="1" s="1"/>
  <c r="P293" i="1" s="1"/>
  <c r="Z290" i="1"/>
  <c r="AH290" i="1"/>
  <c r="S292" i="1" l="1"/>
  <c r="T292" i="1"/>
  <c r="S293" i="1"/>
  <c r="T293" i="1"/>
  <c r="AB293" i="1"/>
  <c r="AC293" i="1" s="1"/>
  <c r="X293" i="1"/>
  <c r="U294" i="1"/>
  <c r="V294" i="1" s="1"/>
  <c r="Q295" i="1"/>
  <c r="R295" i="1" s="1"/>
  <c r="I295" i="1"/>
  <c r="K295" i="1"/>
  <c r="J295" i="1"/>
  <c r="D297" i="1"/>
  <c r="F296" i="1"/>
  <c r="G296" i="1" s="1"/>
  <c r="L294" i="1"/>
  <c r="M294" i="1" s="1"/>
  <c r="P294" i="1" s="1"/>
  <c r="N293" i="1"/>
  <c r="O293" i="1" s="1"/>
  <c r="W291" i="1"/>
  <c r="AD291" i="1"/>
  <c r="AD292" i="1" l="1"/>
  <c r="W292" i="1"/>
  <c r="S294" i="1"/>
  <c r="T294" i="1"/>
  <c r="AA291" i="1"/>
  <c r="Y291" i="1"/>
  <c r="Z291" i="1"/>
  <c r="U295" i="1"/>
  <c r="V295" i="1" s="1"/>
  <c r="N294" i="1"/>
  <c r="O294" i="1" s="1"/>
  <c r="L295" i="1"/>
  <c r="N295" i="1" s="1"/>
  <c r="O295" i="1" s="1"/>
  <c r="J296" i="1"/>
  <c r="I296" i="1"/>
  <c r="Q296" i="1"/>
  <c r="R296" i="1" s="1"/>
  <c r="K296" i="1"/>
  <c r="AE291" i="1"/>
  <c r="AH291" i="1"/>
  <c r="D298" i="1"/>
  <c r="F297" i="1"/>
  <c r="G297" i="1" s="1"/>
  <c r="W293" i="1"/>
  <c r="AA293" i="1" s="1"/>
  <c r="AD293" i="1"/>
  <c r="AE293" i="1" s="1"/>
  <c r="X294" i="1"/>
  <c r="AB294" i="1"/>
  <c r="AC294" i="1" s="1"/>
  <c r="M295" i="1" l="1"/>
  <c r="P295" i="1" s="1"/>
  <c r="S295" i="1" s="1"/>
  <c r="AA292" i="1"/>
  <c r="Z292" i="1"/>
  <c r="Y292" i="1"/>
  <c r="AE292" i="1"/>
  <c r="AF292" i="1" s="1"/>
  <c r="AG292" i="1" s="1"/>
  <c r="AH292" i="1"/>
  <c r="AH293" i="1"/>
  <c r="Y293" i="1"/>
  <c r="AF291" i="1"/>
  <c r="AG291" i="1" s="1"/>
  <c r="U296" i="1"/>
  <c r="V296" i="1" s="1"/>
  <c r="Z293" i="1"/>
  <c r="T295" i="1"/>
  <c r="Q297" i="1"/>
  <c r="R297" i="1" s="1"/>
  <c r="I297" i="1"/>
  <c r="J297" i="1"/>
  <c r="K297" i="1"/>
  <c r="X295" i="1"/>
  <c r="AB295" i="1"/>
  <c r="AC295" i="1" s="1"/>
  <c r="AD294" i="1"/>
  <c r="AE294" i="1" s="1"/>
  <c r="W294" i="1"/>
  <c r="AA294" i="1" s="1"/>
  <c r="AF293" i="1"/>
  <c r="AG293" i="1" s="1"/>
  <c r="F298" i="1"/>
  <c r="G298" i="1" s="1"/>
  <c r="D299" i="1"/>
  <c r="L296" i="1"/>
  <c r="N296" i="1" s="1"/>
  <c r="O296" i="1" s="1"/>
  <c r="D300" i="1" l="1"/>
  <c r="F299" i="1"/>
  <c r="G299" i="1" s="1"/>
  <c r="M296" i="1"/>
  <c r="P296" i="1" s="1"/>
  <c r="U297" i="1"/>
  <c r="V297" i="1" s="1"/>
  <c r="Y294" i="1"/>
  <c r="AF294" i="1"/>
  <c r="AG294" i="1" s="1"/>
  <c r="W295" i="1"/>
  <c r="AA295" i="1" s="1"/>
  <c r="AD295" i="1"/>
  <c r="AE295" i="1" s="1"/>
  <c r="Z294" i="1"/>
  <c r="L297" i="1"/>
  <c r="N297" i="1" s="1"/>
  <c r="O297" i="1" s="1"/>
  <c r="I298" i="1"/>
  <c r="Q298" i="1"/>
  <c r="R298" i="1" s="1"/>
  <c r="K298" i="1"/>
  <c r="J298" i="1"/>
  <c r="M297" i="1"/>
  <c r="P297" i="1" s="1"/>
  <c r="S297" i="1" s="1"/>
  <c r="AB296" i="1"/>
  <c r="AC296" i="1" s="1"/>
  <c r="X296" i="1"/>
  <c r="AH294" i="1"/>
  <c r="AH295" i="1" l="1"/>
  <c r="Y295" i="1"/>
  <c r="Z295" i="1"/>
  <c r="T297" i="1"/>
  <c r="L298" i="1"/>
  <c r="M298" i="1" s="1"/>
  <c r="P298" i="1" s="1"/>
  <c r="AF295" i="1"/>
  <c r="AG295" i="1" s="1"/>
  <c r="S296" i="1"/>
  <c r="T296" i="1"/>
  <c r="Q299" i="1"/>
  <c r="R299" i="1" s="1"/>
  <c r="K299" i="1"/>
  <c r="J299" i="1"/>
  <c r="I299" i="1"/>
  <c r="U298" i="1"/>
  <c r="V298" i="1" s="1"/>
  <c r="X297" i="1"/>
  <c r="AB297" i="1"/>
  <c r="AC297" i="1" s="1"/>
  <c r="D301" i="1"/>
  <c r="F300" i="1"/>
  <c r="G300" i="1" s="1"/>
  <c r="N298" i="1" l="1"/>
  <c r="O298" i="1" s="1"/>
  <c r="S298" i="1"/>
  <c r="T298" i="1"/>
  <c r="F301" i="1"/>
  <c r="G301" i="1" s="1"/>
  <c r="D302" i="1"/>
  <c r="L299" i="1"/>
  <c r="N299" i="1" s="1"/>
  <c r="O299" i="1" s="1"/>
  <c r="W296" i="1"/>
  <c r="AD296" i="1"/>
  <c r="I300" i="1"/>
  <c r="K300" i="1"/>
  <c r="J300" i="1"/>
  <c r="Q300" i="1"/>
  <c r="R300" i="1" s="1"/>
  <c r="U299" i="1"/>
  <c r="V299" i="1" s="1"/>
  <c r="AB298" i="1"/>
  <c r="AC298" i="1" s="1"/>
  <c r="X298" i="1"/>
  <c r="M299" i="1"/>
  <c r="P299" i="1" s="1"/>
  <c r="S299" i="1" s="1"/>
  <c r="AD297" i="1"/>
  <c r="AE297" i="1" s="1"/>
  <c r="W297" i="1"/>
  <c r="AA297" i="1" s="1"/>
  <c r="AH297" i="1" l="1"/>
  <c r="X299" i="1"/>
  <c r="AB299" i="1"/>
  <c r="AC299" i="1" s="1"/>
  <c r="Q301" i="1"/>
  <c r="R301" i="1" s="1"/>
  <c r="K301" i="1"/>
  <c r="I301" i="1"/>
  <c r="J301" i="1"/>
  <c r="U300" i="1"/>
  <c r="V300" i="1" s="1"/>
  <c r="AE296" i="1"/>
  <c r="AH296" i="1"/>
  <c r="Z297" i="1"/>
  <c r="AF297" i="1"/>
  <c r="AG297" i="1" s="1"/>
  <c r="L300" i="1"/>
  <c r="M300" i="1" s="1"/>
  <c r="P300" i="1" s="1"/>
  <c r="AA296" i="1"/>
  <c r="Z296" i="1"/>
  <c r="Y296" i="1"/>
  <c r="Y297" i="1"/>
  <c r="AD298" i="1"/>
  <c r="AE298" i="1" s="1"/>
  <c r="W298" i="1"/>
  <c r="AA298" i="1" s="1"/>
  <c r="T299" i="1"/>
  <c r="F302" i="1"/>
  <c r="G302" i="1" s="1"/>
  <c r="D303" i="1"/>
  <c r="N300" i="1" l="1"/>
  <c r="O300" i="1" s="1"/>
  <c r="S300" i="1"/>
  <c r="T300" i="1"/>
  <c r="W299" i="1"/>
  <c r="AA299" i="1" s="1"/>
  <c r="AD299" i="1"/>
  <c r="AE299" i="1" s="1"/>
  <c r="D304" i="1"/>
  <c r="F303" i="1"/>
  <c r="G303" i="1" s="1"/>
  <c r="J302" i="1"/>
  <c r="K302" i="1"/>
  <c r="I302" i="1"/>
  <c r="Q302" i="1"/>
  <c r="R302" i="1" s="1"/>
  <c r="L301" i="1"/>
  <c r="M301" i="1" s="1"/>
  <c r="P301" i="1" s="1"/>
  <c r="X300" i="1"/>
  <c r="AB300" i="1"/>
  <c r="AC300" i="1" s="1"/>
  <c r="AH298" i="1"/>
  <c r="Y298" i="1"/>
  <c r="Y299" i="1"/>
  <c r="Z299" i="1"/>
  <c r="AF298" i="1"/>
  <c r="AG298" i="1" s="1"/>
  <c r="AF296" i="1"/>
  <c r="AG296" i="1" s="1"/>
  <c r="Z298" i="1"/>
  <c r="U301" i="1"/>
  <c r="V301" i="1" s="1"/>
  <c r="S301" i="1" l="1"/>
  <c r="T301" i="1"/>
  <c r="N301" i="1"/>
  <c r="O301" i="1" s="1"/>
  <c r="AH299" i="1"/>
  <c r="AF299" i="1"/>
  <c r="AG299" i="1" s="1"/>
  <c r="AB301" i="1"/>
  <c r="AC301" i="1" s="1"/>
  <c r="AD301" i="1" s="1"/>
  <c r="AE301" i="1" s="1"/>
  <c r="X301" i="1"/>
  <c r="L302" i="1"/>
  <c r="N302" i="1" s="1"/>
  <c r="O302" i="1" s="1"/>
  <c r="U302" i="1"/>
  <c r="V302" i="1" s="1"/>
  <c r="J303" i="1"/>
  <c r="Q303" i="1"/>
  <c r="R303" i="1" s="1"/>
  <c r="K303" i="1"/>
  <c r="I303" i="1"/>
  <c r="AD300" i="1"/>
  <c r="AE300" i="1" s="1"/>
  <c r="W300" i="1"/>
  <c r="AA300" i="1" s="1"/>
  <c r="W301" i="1"/>
  <c r="AA301" i="1" s="1"/>
  <c r="Z300" i="1"/>
  <c r="Y300" i="1"/>
  <c r="M302" i="1"/>
  <c r="P302" i="1" s="1"/>
  <c r="S302" i="1" s="1"/>
  <c r="F304" i="1"/>
  <c r="G304" i="1" s="1"/>
  <c r="D305" i="1"/>
  <c r="U303" i="1" l="1"/>
  <c r="V303" i="1" s="1"/>
  <c r="AH300" i="1"/>
  <c r="AH301" i="1"/>
  <c r="AF300" i="1"/>
  <c r="AG300" i="1" s="1"/>
  <c r="L303" i="1"/>
  <c r="M303" i="1" s="1"/>
  <c r="P303" i="1" s="1"/>
  <c r="F305" i="1"/>
  <c r="G305" i="1" s="1"/>
  <c r="D306" i="1"/>
  <c r="K304" i="1"/>
  <c r="I304" i="1"/>
  <c r="Q304" i="1"/>
  <c r="R304" i="1" s="1"/>
  <c r="J304" i="1"/>
  <c r="AF301" i="1"/>
  <c r="AG301" i="1" s="1"/>
  <c r="T302" i="1"/>
  <c r="X302" i="1"/>
  <c r="AB302" i="1"/>
  <c r="AC302" i="1" s="1"/>
  <c r="Y301" i="1"/>
  <c r="Z301" i="1"/>
  <c r="S303" i="1" l="1"/>
  <c r="T303" i="1"/>
  <c r="U304" i="1"/>
  <c r="V304" i="1" s="1"/>
  <c r="N303" i="1"/>
  <c r="O303" i="1" s="1"/>
  <c r="W302" i="1"/>
  <c r="AA302" i="1" s="1"/>
  <c r="AD302" i="1"/>
  <c r="AE302" i="1" s="1"/>
  <c r="L304" i="1"/>
  <c r="N304" i="1" s="1"/>
  <c r="O304" i="1" s="1"/>
  <c r="D307" i="1"/>
  <c r="F306" i="1"/>
  <c r="G306" i="1" s="1"/>
  <c r="K305" i="1"/>
  <c r="J305" i="1"/>
  <c r="I305" i="1"/>
  <c r="Q305" i="1"/>
  <c r="R305" i="1" s="1"/>
  <c r="AB303" i="1"/>
  <c r="AC303" i="1" s="1"/>
  <c r="X303" i="1"/>
  <c r="AH302" i="1" l="1"/>
  <c r="X304" i="1"/>
  <c r="AB304" i="1"/>
  <c r="AC304" i="1" s="1"/>
  <c r="J306" i="1"/>
  <c r="K306" i="1"/>
  <c r="I306" i="1"/>
  <c r="Q306" i="1"/>
  <c r="R306" i="1" s="1"/>
  <c r="AF302" i="1"/>
  <c r="AG302" i="1" s="1"/>
  <c r="M304" i="1"/>
  <c r="P304" i="1" s="1"/>
  <c r="L305" i="1"/>
  <c r="M305" i="1" s="1"/>
  <c r="P305" i="1" s="1"/>
  <c r="Y302" i="1"/>
  <c r="AD303" i="1"/>
  <c r="AE303" i="1" s="1"/>
  <c r="W303" i="1"/>
  <c r="AA303" i="1" s="1"/>
  <c r="U305" i="1"/>
  <c r="V305" i="1" s="1"/>
  <c r="F307" i="1"/>
  <c r="G307" i="1" s="1"/>
  <c r="D308" i="1"/>
  <c r="Z302" i="1"/>
  <c r="AH303" i="1" l="1"/>
  <c r="S305" i="1"/>
  <c r="T305" i="1"/>
  <c r="X305" i="1"/>
  <c r="AB305" i="1"/>
  <c r="AC305" i="1" s="1"/>
  <c r="N305" i="1"/>
  <c r="O305" i="1" s="1"/>
  <c r="L306" i="1"/>
  <c r="N306" i="1" s="1"/>
  <c r="O306" i="1" s="1"/>
  <c r="U306" i="1"/>
  <c r="V306" i="1" s="1"/>
  <c r="K307" i="1"/>
  <c r="I307" i="1"/>
  <c r="J307" i="1"/>
  <c r="Q307" i="1"/>
  <c r="R307" i="1" s="1"/>
  <c r="Y303" i="1"/>
  <c r="AF303" i="1"/>
  <c r="AG303" i="1" s="1"/>
  <c r="S304" i="1"/>
  <c r="T304" i="1"/>
  <c r="Z303" i="1"/>
  <c r="F308" i="1"/>
  <c r="G308" i="1" s="1"/>
  <c r="D309" i="1"/>
  <c r="M306" i="1" l="1"/>
  <c r="P306" i="1" s="1"/>
  <c r="S306" i="1" s="1"/>
  <c r="U307" i="1"/>
  <c r="V307" i="1" s="1"/>
  <c r="L307" i="1"/>
  <c r="N307" i="1" s="1"/>
  <c r="O307" i="1" s="1"/>
  <c r="D310" i="1"/>
  <c r="F309" i="1"/>
  <c r="G309" i="1" s="1"/>
  <c r="M307" i="1"/>
  <c r="P307" i="1" s="1"/>
  <c r="S307" i="1" s="1"/>
  <c r="K308" i="1"/>
  <c r="J308" i="1"/>
  <c r="I308" i="1"/>
  <c r="Q308" i="1"/>
  <c r="R308" i="1" s="1"/>
  <c r="AD304" i="1"/>
  <c r="W304" i="1"/>
  <c r="AD305" i="1"/>
  <c r="AE305" i="1" s="1"/>
  <c r="W305" i="1"/>
  <c r="AA305" i="1" s="1"/>
  <c r="X306" i="1"/>
  <c r="AB306" i="1"/>
  <c r="AC306" i="1" s="1"/>
  <c r="T306" i="1" l="1"/>
  <c r="AE304" i="1"/>
  <c r="AH304" i="1"/>
  <c r="I309" i="1"/>
  <c r="Q309" i="1"/>
  <c r="R309" i="1" s="1"/>
  <c r="K309" i="1"/>
  <c r="J309" i="1"/>
  <c r="L308" i="1"/>
  <c r="N308" i="1" s="1"/>
  <c r="O308" i="1" s="1"/>
  <c r="U308" i="1"/>
  <c r="V308" i="1" s="1"/>
  <c r="F310" i="1"/>
  <c r="G310" i="1" s="1"/>
  <c r="D311" i="1"/>
  <c r="AF305" i="1"/>
  <c r="AG305" i="1" s="1"/>
  <c r="Z305" i="1"/>
  <c r="AH305" i="1"/>
  <c r="T307" i="1"/>
  <c r="AA304" i="1"/>
  <c r="Z304" i="1"/>
  <c r="Y304" i="1"/>
  <c r="Y305" i="1"/>
  <c r="W306" i="1"/>
  <c r="AA306" i="1" s="1"/>
  <c r="AD306" i="1"/>
  <c r="AE306" i="1" s="1"/>
  <c r="AB307" i="1"/>
  <c r="AC307" i="1" s="1"/>
  <c r="X307" i="1"/>
  <c r="X308" i="1" l="1"/>
  <c r="AB308" i="1"/>
  <c r="AC308" i="1" s="1"/>
  <c r="Y306" i="1"/>
  <c r="M308" i="1"/>
  <c r="P308" i="1" s="1"/>
  <c r="F311" i="1"/>
  <c r="G311" i="1" s="1"/>
  <c r="D312" i="1"/>
  <c r="L309" i="1"/>
  <c r="N309" i="1" s="1"/>
  <c r="O309" i="1" s="1"/>
  <c r="W307" i="1"/>
  <c r="AA307" i="1" s="1"/>
  <c r="AD307" i="1"/>
  <c r="AE307" i="1" s="1"/>
  <c r="AH306" i="1"/>
  <c r="K310" i="1"/>
  <c r="J310" i="1"/>
  <c r="I310" i="1"/>
  <c r="Q310" i="1"/>
  <c r="R310" i="1" s="1"/>
  <c r="AF306" i="1"/>
  <c r="AG306" i="1" s="1"/>
  <c r="Z306" i="1"/>
  <c r="U309" i="1"/>
  <c r="V309" i="1" s="1"/>
  <c r="AF304" i="1"/>
  <c r="AG304" i="1" s="1"/>
  <c r="AH307" i="1" l="1"/>
  <c r="X309" i="1"/>
  <c r="AB309" i="1"/>
  <c r="AC309" i="1" s="1"/>
  <c r="M309" i="1"/>
  <c r="P309" i="1" s="1"/>
  <c r="L310" i="1"/>
  <c r="N310" i="1" s="1"/>
  <c r="O310" i="1" s="1"/>
  <c r="Y307" i="1"/>
  <c r="D313" i="1"/>
  <c r="F312" i="1"/>
  <c r="G312" i="1" s="1"/>
  <c r="U310" i="1"/>
  <c r="V310" i="1" s="1"/>
  <c r="Z307" i="1"/>
  <c r="Q311" i="1"/>
  <c r="R311" i="1" s="1"/>
  <c r="K311" i="1"/>
  <c r="I311" i="1"/>
  <c r="J311" i="1"/>
  <c r="M310" i="1"/>
  <c r="P310" i="1" s="1"/>
  <c r="S310" i="1" s="1"/>
  <c r="AF307" i="1"/>
  <c r="AG307" i="1" s="1"/>
  <c r="S308" i="1"/>
  <c r="T308" i="1"/>
  <c r="L311" i="1" l="1"/>
  <c r="M311" i="1" s="1"/>
  <c r="P311" i="1" s="1"/>
  <c r="F313" i="1"/>
  <c r="G313" i="1" s="1"/>
  <c r="D314" i="1"/>
  <c r="T310" i="1"/>
  <c r="S309" i="1"/>
  <c r="T309" i="1"/>
  <c r="AD308" i="1"/>
  <c r="W308" i="1"/>
  <c r="AB310" i="1"/>
  <c r="AC310" i="1" s="1"/>
  <c r="X310" i="1"/>
  <c r="U311" i="1"/>
  <c r="V311" i="1" s="1"/>
  <c r="K312" i="1"/>
  <c r="J312" i="1"/>
  <c r="I312" i="1"/>
  <c r="Q312" i="1"/>
  <c r="R312" i="1" s="1"/>
  <c r="S311" i="1" l="1"/>
  <c r="T311" i="1"/>
  <c r="K313" i="1"/>
  <c r="J313" i="1"/>
  <c r="I313" i="1"/>
  <c r="Q313" i="1"/>
  <c r="R313" i="1" s="1"/>
  <c r="AA308" i="1"/>
  <c r="Y308" i="1"/>
  <c r="Z308" i="1"/>
  <c r="W310" i="1"/>
  <c r="AA310" i="1" s="1"/>
  <c r="AD310" i="1"/>
  <c r="AE310" i="1" s="1"/>
  <c r="N311" i="1"/>
  <c r="O311" i="1" s="1"/>
  <c r="X311" i="1"/>
  <c r="AB311" i="1"/>
  <c r="AC311" i="1" s="1"/>
  <c r="L312" i="1"/>
  <c r="N312" i="1" s="1"/>
  <c r="O312" i="1" s="1"/>
  <c r="U312" i="1"/>
  <c r="V312" i="1" s="1"/>
  <c r="AE308" i="1"/>
  <c r="AH308" i="1"/>
  <c r="AD309" i="1"/>
  <c r="W309" i="1"/>
  <c r="F314" i="1"/>
  <c r="G314" i="1" s="1"/>
  <c r="D315" i="1"/>
  <c r="M312" i="1" l="1"/>
  <c r="P312" i="1" s="1"/>
  <c r="S312" i="1" s="1"/>
  <c r="T312" i="1"/>
  <c r="Z310" i="1"/>
  <c r="Y310" i="1"/>
  <c r="AE309" i="1"/>
  <c r="AH309" i="1"/>
  <c r="K314" i="1"/>
  <c r="I314" i="1"/>
  <c r="Q314" i="1"/>
  <c r="R314" i="1" s="1"/>
  <c r="J314" i="1"/>
  <c r="AF310" i="1"/>
  <c r="AG310" i="1" s="1"/>
  <c r="L313" i="1"/>
  <c r="N313" i="1" s="1"/>
  <c r="O313" i="1" s="1"/>
  <c r="AA309" i="1"/>
  <c r="Y309" i="1"/>
  <c r="Z309" i="1"/>
  <c r="W312" i="1"/>
  <c r="AA312" i="1" s="1"/>
  <c r="AH310" i="1"/>
  <c r="X312" i="1"/>
  <c r="AB312" i="1"/>
  <c r="AC312" i="1" s="1"/>
  <c r="AD312" i="1" s="1"/>
  <c r="AE312" i="1" s="1"/>
  <c r="U313" i="1"/>
  <c r="V313" i="1" s="1"/>
  <c r="W311" i="1"/>
  <c r="AA311" i="1" s="1"/>
  <c r="AD311" i="1"/>
  <c r="AE311" i="1" s="1"/>
  <c r="F315" i="1"/>
  <c r="G315" i="1" s="1"/>
  <c r="D316" i="1"/>
  <c r="AF308" i="1"/>
  <c r="AG308" i="1" s="1"/>
  <c r="M313" i="1"/>
  <c r="P313" i="1" s="1"/>
  <c r="S313" i="1" s="1"/>
  <c r="Y311" i="1" l="1"/>
  <c r="D317" i="1"/>
  <c r="F316" i="1"/>
  <c r="G316" i="1" s="1"/>
  <c r="T313" i="1"/>
  <c r="AH312" i="1"/>
  <c r="AH311" i="1"/>
  <c r="X313" i="1"/>
  <c r="AB313" i="1"/>
  <c r="AC313" i="1" s="1"/>
  <c r="Y312" i="1"/>
  <c r="Z312" i="1"/>
  <c r="AF311" i="1"/>
  <c r="AG311" i="1" s="1"/>
  <c r="Z311" i="1"/>
  <c r="AF312" i="1"/>
  <c r="AG312" i="1" s="1"/>
  <c r="L314" i="1"/>
  <c r="N314" i="1" s="1"/>
  <c r="O314" i="1" s="1"/>
  <c r="I315" i="1"/>
  <c r="Q315" i="1"/>
  <c r="R315" i="1" s="1"/>
  <c r="K315" i="1"/>
  <c r="J315" i="1"/>
  <c r="U314" i="1"/>
  <c r="V314" i="1" s="1"/>
  <c r="AF309" i="1"/>
  <c r="AG309" i="1" s="1"/>
  <c r="AB314" i="1" l="1"/>
  <c r="AC314" i="1" s="1"/>
  <c r="X314" i="1"/>
  <c r="W313" i="1"/>
  <c r="AA313" i="1" s="1"/>
  <c r="AD313" i="1"/>
  <c r="AE313" i="1" s="1"/>
  <c r="M314" i="1"/>
  <c r="P314" i="1" s="1"/>
  <c r="K316" i="1"/>
  <c r="J316" i="1"/>
  <c r="I316" i="1"/>
  <c r="Q316" i="1"/>
  <c r="R316" i="1" s="1"/>
  <c r="L315" i="1"/>
  <c r="M315" i="1" s="1"/>
  <c r="P315" i="1" s="1"/>
  <c r="N315" i="1"/>
  <c r="O315" i="1" s="1"/>
  <c r="F317" i="1"/>
  <c r="G317" i="1" s="1"/>
  <c r="D318" i="1"/>
  <c r="U315" i="1"/>
  <c r="V315" i="1" s="1"/>
  <c r="S315" i="1" l="1"/>
  <c r="T315" i="1"/>
  <c r="AH313" i="1"/>
  <c r="I317" i="1"/>
  <c r="J317" i="1"/>
  <c r="K317" i="1"/>
  <c r="Q317" i="1"/>
  <c r="R317" i="1" s="1"/>
  <c r="U316" i="1"/>
  <c r="V316" i="1" s="1"/>
  <c r="S314" i="1"/>
  <c r="T314" i="1"/>
  <c r="Y313" i="1"/>
  <c r="AF313" i="1"/>
  <c r="AG313" i="1" s="1"/>
  <c r="L316" i="1"/>
  <c r="N316" i="1" s="1"/>
  <c r="O316" i="1" s="1"/>
  <c r="AB315" i="1"/>
  <c r="AC315" i="1" s="1"/>
  <c r="X315" i="1"/>
  <c r="F318" i="1"/>
  <c r="G318" i="1" s="1"/>
  <c r="D319" i="1"/>
  <c r="Z313" i="1"/>
  <c r="D320" i="1" l="1"/>
  <c r="F319" i="1"/>
  <c r="G319" i="1" s="1"/>
  <c r="M316" i="1"/>
  <c r="P316" i="1" s="1"/>
  <c r="AD314" i="1"/>
  <c r="W314" i="1"/>
  <c r="U317" i="1"/>
  <c r="V317" i="1" s="1"/>
  <c r="K318" i="1"/>
  <c r="J318" i="1"/>
  <c r="I318" i="1"/>
  <c r="Q318" i="1"/>
  <c r="R318" i="1" s="1"/>
  <c r="W315" i="1"/>
  <c r="AA315" i="1" s="1"/>
  <c r="AD315" i="1"/>
  <c r="AE315" i="1" s="1"/>
  <c r="AB316" i="1"/>
  <c r="AC316" i="1" s="1"/>
  <c r="X316" i="1"/>
  <c r="L317" i="1"/>
  <c r="M317" i="1" s="1"/>
  <c r="P317" i="1" s="1"/>
  <c r="S317" i="1" l="1"/>
  <c r="T317" i="1"/>
  <c r="S316" i="1"/>
  <c r="T316" i="1"/>
  <c r="X317" i="1"/>
  <c r="AB317" i="1"/>
  <c r="AC317" i="1" s="1"/>
  <c r="Q319" i="1"/>
  <c r="R319" i="1" s="1"/>
  <c r="K319" i="1"/>
  <c r="J319" i="1"/>
  <c r="I319" i="1"/>
  <c r="AF315" i="1"/>
  <c r="AG315" i="1" s="1"/>
  <c r="L318" i="1"/>
  <c r="M318" i="1" s="1"/>
  <c r="P318" i="1" s="1"/>
  <c r="N317" i="1"/>
  <c r="O317" i="1" s="1"/>
  <c r="Z315" i="1"/>
  <c r="AA314" i="1"/>
  <c r="Y314" i="1"/>
  <c r="Z314" i="1"/>
  <c r="D321" i="1"/>
  <c r="F320" i="1"/>
  <c r="G320" i="1" s="1"/>
  <c r="Y315" i="1"/>
  <c r="U318" i="1"/>
  <c r="V318" i="1" s="1"/>
  <c r="AE314" i="1"/>
  <c r="AH314" i="1"/>
  <c r="AH315" i="1"/>
  <c r="S318" i="1" l="1"/>
  <c r="T318" i="1"/>
  <c r="AD316" i="1"/>
  <c r="W316" i="1"/>
  <c r="AF314" i="1"/>
  <c r="AG314" i="1" s="1"/>
  <c r="U319" i="1"/>
  <c r="V319" i="1" s="1"/>
  <c r="AD317" i="1"/>
  <c r="AE317" i="1" s="1"/>
  <c r="W317" i="1"/>
  <c r="AA317" i="1" s="1"/>
  <c r="D322" i="1"/>
  <c r="F321" i="1"/>
  <c r="G321" i="1" s="1"/>
  <c r="L319" i="1"/>
  <c r="N319" i="1" s="1"/>
  <c r="O319" i="1" s="1"/>
  <c r="X318" i="1"/>
  <c r="AB318" i="1"/>
  <c r="AC318" i="1" s="1"/>
  <c r="K320" i="1"/>
  <c r="J320" i="1"/>
  <c r="I320" i="1"/>
  <c r="Q320" i="1"/>
  <c r="R320" i="1" s="1"/>
  <c r="N318" i="1"/>
  <c r="O318" i="1" s="1"/>
  <c r="Y317" i="1" l="1"/>
  <c r="U320" i="1"/>
  <c r="V320" i="1" s="1"/>
  <c r="K321" i="1"/>
  <c r="J321" i="1"/>
  <c r="Q321" i="1"/>
  <c r="R321" i="1" s="1"/>
  <c r="I321" i="1"/>
  <c r="AA316" i="1"/>
  <c r="Z316" i="1"/>
  <c r="Y316" i="1"/>
  <c r="Z317" i="1"/>
  <c r="AB319" i="1"/>
  <c r="AC319" i="1" s="1"/>
  <c r="X319" i="1"/>
  <c r="AE316" i="1"/>
  <c r="AH316" i="1"/>
  <c r="W318" i="1"/>
  <c r="AA318" i="1" s="1"/>
  <c r="AD318" i="1"/>
  <c r="AE318" i="1" s="1"/>
  <c r="AF317" i="1"/>
  <c r="AG317" i="1"/>
  <c r="AH317" i="1"/>
  <c r="F322" i="1"/>
  <c r="G322" i="1" s="1"/>
  <c r="D323" i="1"/>
  <c r="M319" i="1"/>
  <c r="P319" i="1" s="1"/>
  <c r="L320" i="1"/>
  <c r="M320" i="1" s="1"/>
  <c r="P320" i="1" s="1"/>
  <c r="N320" i="1" l="1"/>
  <c r="O320" i="1" s="1"/>
  <c r="Y318" i="1"/>
  <c r="S320" i="1"/>
  <c r="T320" i="1"/>
  <c r="S319" i="1"/>
  <c r="T319" i="1"/>
  <c r="Z318" i="1"/>
  <c r="AF316" i="1"/>
  <c r="AG316" i="1" s="1"/>
  <c r="AH318" i="1"/>
  <c r="D324" i="1"/>
  <c r="F323" i="1"/>
  <c r="G323" i="1" s="1"/>
  <c r="AF318" i="1"/>
  <c r="AG318" i="1" s="1"/>
  <c r="U321" i="1"/>
  <c r="V321" i="1" s="1"/>
  <c r="Q322" i="1"/>
  <c r="R322" i="1" s="1"/>
  <c r="K322" i="1"/>
  <c r="I322" i="1"/>
  <c r="J322" i="1"/>
  <c r="L321" i="1"/>
  <c r="M321" i="1" s="1"/>
  <c r="P321" i="1" s="1"/>
  <c r="X320" i="1"/>
  <c r="AB320" i="1"/>
  <c r="AC320" i="1" s="1"/>
  <c r="S321" i="1" l="1"/>
  <c r="T321" i="1"/>
  <c r="K323" i="1"/>
  <c r="J323" i="1"/>
  <c r="I323" i="1"/>
  <c r="Q323" i="1"/>
  <c r="R323" i="1" s="1"/>
  <c r="U322" i="1"/>
  <c r="V322" i="1" s="1"/>
  <c r="D325" i="1"/>
  <c r="F324" i="1"/>
  <c r="G324" i="1" s="1"/>
  <c r="L322" i="1"/>
  <c r="N322" i="1" s="1"/>
  <c r="O322" i="1" s="1"/>
  <c r="W320" i="1"/>
  <c r="AA320" i="1" s="1"/>
  <c r="AD320" i="1"/>
  <c r="AE320" i="1" s="1"/>
  <c r="N321" i="1"/>
  <c r="O321" i="1" s="1"/>
  <c r="X321" i="1"/>
  <c r="AB321" i="1"/>
  <c r="AC321" i="1" s="1"/>
  <c r="AD319" i="1"/>
  <c r="W319" i="1"/>
  <c r="AA319" i="1" l="1"/>
  <c r="Z319" i="1"/>
  <c r="Y319" i="1"/>
  <c r="M322" i="1"/>
  <c r="P322" i="1" s="1"/>
  <c r="Y320" i="1"/>
  <c r="X322" i="1"/>
  <c r="AB322" i="1"/>
  <c r="AC322" i="1" s="1"/>
  <c r="L323" i="1"/>
  <c r="N323" i="1" s="1"/>
  <c r="O323" i="1" s="1"/>
  <c r="K324" i="1"/>
  <c r="I324" i="1"/>
  <c r="J324" i="1"/>
  <c r="Q324" i="1"/>
  <c r="R324" i="1" s="1"/>
  <c r="AH320" i="1"/>
  <c r="AE319" i="1"/>
  <c r="AH319" i="1"/>
  <c r="F325" i="1"/>
  <c r="G325" i="1" s="1"/>
  <c r="D326" i="1"/>
  <c r="U323" i="1"/>
  <c r="V323" i="1" s="1"/>
  <c r="W321" i="1"/>
  <c r="AA321" i="1" s="1"/>
  <c r="AD321" i="1"/>
  <c r="AE321" i="1" s="1"/>
  <c r="AF320" i="1"/>
  <c r="AG320" i="1" s="1"/>
  <c r="Z320" i="1"/>
  <c r="M323" i="1"/>
  <c r="P323" i="1" s="1"/>
  <c r="S323" i="1" s="1"/>
  <c r="T323" i="1" l="1"/>
  <c r="AH321" i="1"/>
  <c r="X323" i="1"/>
  <c r="AB323" i="1"/>
  <c r="AC323" i="1" s="1"/>
  <c r="U324" i="1"/>
  <c r="V324" i="1" s="1"/>
  <c r="AF321" i="1"/>
  <c r="AG321" i="1" s="1"/>
  <c r="D327" i="1"/>
  <c r="F326" i="1"/>
  <c r="G326" i="1" s="1"/>
  <c r="AF319" i="1"/>
  <c r="AG319" i="1" s="1"/>
  <c r="L324" i="1"/>
  <c r="N324" i="1" s="1"/>
  <c r="O324" i="1" s="1"/>
  <c r="S322" i="1"/>
  <c r="T322" i="1"/>
  <c r="Z321" i="1"/>
  <c r="Q325" i="1"/>
  <c r="R325" i="1" s="1"/>
  <c r="I325" i="1"/>
  <c r="K325" i="1"/>
  <c r="J325" i="1"/>
  <c r="M324" i="1"/>
  <c r="P324" i="1" s="1"/>
  <c r="S324" i="1" s="1"/>
  <c r="Y321" i="1"/>
  <c r="AD322" i="1" l="1"/>
  <c r="W322" i="1"/>
  <c r="L325" i="1"/>
  <c r="N325" i="1" s="1"/>
  <c r="O325" i="1" s="1"/>
  <c r="D328" i="1"/>
  <c r="F327" i="1"/>
  <c r="G327" i="1" s="1"/>
  <c r="X324" i="1"/>
  <c r="AB324" i="1"/>
  <c r="AC324" i="1" s="1"/>
  <c r="U325" i="1"/>
  <c r="V325" i="1" s="1"/>
  <c r="J326" i="1"/>
  <c r="Q326" i="1"/>
  <c r="R326" i="1" s="1"/>
  <c r="I326" i="1"/>
  <c r="K326" i="1"/>
  <c r="T324" i="1"/>
  <c r="W323" i="1"/>
  <c r="AA323" i="1" s="1"/>
  <c r="AD323" i="1"/>
  <c r="AE323" i="1" s="1"/>
  <c r="M325" i="1" l="1"/>
  <c r="P325" i="1" s="1"/>
  <c r="AF323" i="1"/>
  <c r="AG323" i="1" s="1"/>
  <c r="AD324" i="1"/>
  <c r="AE324" i="1" s="1"/>
  <c r="W324" i="1"/>
  <c r="AA324" i="1" s="1"/>
  <c r="L326" i="1"/>
  <c r="N326" i="1" s="1"/>
  <c r="O326" i="1" s="1"/>
  <c r="Y323" i="1"/>
  <c r="AB325" i="1"/>
  <c r="AC325" i="1" s="1"/>
  <c r="X325" i="1"/>
  <c r="Y324" i="1"/>
  <c r="K327" i="1"/>
  <c r="I327" i="1"/>
  <c r="J327" i="1"/>
  <c r="Q327" i="1"/>
  <c r="R327" i="1" s="1"/>
  <c r="AA322" i="1"/>
  <c r="Y322" i="1"/>
  <c r="Z322" i="1"/>
  <c r="U326" i="1"/>
  <c r="V326" i="1" s="1"/>
  <c r="Z323" i="1"/>
  <c r="AH323" i="1"/>
  <c r="D329" i="1"/>
  <c r="F328" i="1"/>
  <c r="G328" i="1" s="1"/>
  <c r="AE322" i="1"/>
  <c r="AH322" i="1"/>
  <c r="M326" i="1" l="1"/>
  <c r="P326" i="1" s="1"/>
  <c r="S325" i="1"/>
  <c r="T325" i="1"/>
  <c r="W325" i="1" s="1"/>
  <c r="AA325" i="1" s="1"/>
  <c r="Z324" i="1"/>
  <c r="K328" i="1"/>
  <c r="J328" i="1"/>
  <c r="I328" i="1"/>
  <c r="Q328" i="1"/>
  <c r="R328" i="1" s="1"/>
  <c r="F329" i="1"/>
  <c r="G329" i="1" s="1"/>
  <c r="D330" i="1"/>
  <c r="X326" i="1"/>
  <c r="AB326" i="1"/>
  <c r="AC326" i="1" s="1"/>
  <c r="AH324" i="1"/>
  <c r="AF324" i="1"/>
  <c r="AG324" i="1" s="1"/>
  <c r="U327" i="1"/>
  <c r="V327" i="1" s="1"/>
  <c r="AF322" i="1"/>
  <c r="AG322" i="1" s="1"/>
  <c r="L327" i="1"/>
  <c r="N327" i="1" s="1"/>
  <c r="O327" i="1" s="1"/>
  <c r="Y325" i="1"/>
  <c r="S326" i="1" l="1"/>
  <c r="T326" i="1"/>
  <c r="W326" i="1" s="1"/>
  <c r="AA326" i="1" s="1"/>
  <c r="Z325" i="1"/>
  <c r="AD325" i="1"/>
  <c r="AB327" i="1"/>
  <c r="AC327" i="1" s="1"/>
  <c r="X327" i="1"/>
  <c r="D331" i="1"/>
  <c r="F330" i="1"/>
  <c r="G330" i="1" s="1"/>
  <c r="L328" i="1"/>
  <c r="N328" i="1" s="1"/>
  <c r="O328" i="1" s="1"/>
  <c r="J329" i="1"/>
  <c r="I329" i="1"/>
  <c r="K329" i="1"/>
  <c r="Q329" i="1"/>
  <c r="R329" i="1" s="1"/>
  <c r="U328" i="1"/>
  <c r="V328" i="1" s="1"/>
  <c r="M327" i="1"/>
  <c r="P327" i="1" s="1"/>
  <c r="Y326" i="1"/>
  <c r="Z326" i="1" l="1"/>
  <c r="M328" i="1"/>
  <c r="P328" i="1" s="1"/>
  <c r="S328" i="1" s="1"/>
  <c r="AD326" i="1"/>
  <c r="AE325" i="1"/>
  <c r="AF325" i="1" s="1"/>
  <c r="AG325" i="1" s="1"/>
  <c r="AH325" i="1"/>
  <c r="X328" i="1"/>
  <c r="AB328" i="1"/>
  <c r="AC328" i="1" s="1"/>
  <c r="U329" i="1"/>
  <c r="V329" i="1" s="1"/>
  <c r="T328" i="1"/>
  <c r="K330" i="1"/>
  <c r="J330" i="1"/>
  <c r="I330" i="1"/>
  <c r="Q330" i="1"/>
  <c r="R330" i="1" s="1"/>
  <c r="S327" i="1"/>
  <c r="T327" i="1"/>
  <c r="L329" i="1"/>
  <c r="M329" i="1" s="1"/>
  <c r="P329" i="1" s="1"/>
  <c r="D332" i="1"/>
  <c r="F331" i="1"/>
  <c r="G331" i="1" s="1"/>
  <c r="AE326" i="1" l="1"/>
  <c r="AF326" i="1" s="1"/>
  <c r="AG326" i="1" s="1"/>
  <c r="AH326" i="1"/>
  <c r="S329" i="1"/>
  <c r="T329" i="1"/>
  <c r="N329" i="1"/>
  <c r="O329" i="1" s="1"/>
  <c r="Q331" i="1"/>
  <c r="R331" i="1" s="1"/>
  <c r="I331" i="1"/>
  <c r="K331" i="1"/>
  <c r="J331" i="1"/>
  <c r="AD327" i="1"/>
  <c r="W327" i="1"/>
  <c r="L330" i="1"/>
  <c r="N330" i="1" s="1"/>
  <c r="O330" i="1" s="1"/>
  <c r="W328" i="1"/>
  <c r="AA328" i="1" s="1"/>
  <c r="AD328" i="1"/>
  <c r="AE328" i="1" s="1"/>
  <c r="AB329" i="1"/>
  <c r="AC329" i="1" s="1"/>
  <c r="X329" i="1"/>
  <c r="U330" i="1"/>
  <c r="V330" i="1" s="1"/>
  <c r="F332" i="1"/>
  <c r="G332" i="1" s="1"/>
  <c r="D333" i="1"/>
  <c r="M330" i="1"/>
  <c r="P330" i="1" s="1"/>
  <c r="S330" i="1" s="1"/>
  <c r="Z328" i="1" l="1"/>
  <c r="Q332" i="1"/>
  <c r="R332" i="1" s="1"/>
  <c r="K332" i="1"/>
  <c r="I332" i="1"/>
  <c r="J332" i="1"/>
  <c r="L331" i="1"/>
  <c r="N331" i="1" s="1"/>
  <c r="O331" i="1" s="1"/>
  <c r="X330" i="1"/>
  <c r="AB330" i="1"/>
  <c r="AC330" i="1" s="1"/>
  <c r="D334" i="1"/>
  <c r="F333" i="1"/>
  <c r="G333" i="1" s="1"/>
  <c r="T330" i="1"/>
  <c r="Y328" i="1"/>
  <c r="AH328" i="1"/>
  <c r="AF328" i="1"/>
  <c r="AG328" i="1" s="1"/>
  <c r="AA327" i="1"/>
  <c r="Y327" i="1"/>
  <c r="Z327" i="1"/>
  <c r="M331" i="1"/>
  <c r="P331" i="1" s="1"/>
  <c r="S331" i="1" s="1"/>
  <c r="W329" i="1"/>
  <c r="AA329" i="1" s="1"/>
  <c r="AD329" i="1"/>
  <c r="AE329" i="1" s="1"/>
  <c r="AE327" i="1"/>
  <c r="AH327" i="1"/>
  <c r="U331" i="1"/>
  <c r="V331" i="1" s="1"/>
  <c r="T331" i="1" l="1"/>
  <c r="W331" i="1" s="1"/>
  <c r="AA331" i="1" s="1"/>
  <c r="F334" i="1"/>
  <c r="G334" i="1" s="1"/>
  <c r="D335" i="1"/>
  <c r="X331" i="1"/>
  <c r="AB331" i="1"/>
  <c r="AC331" i="1" s="1"/>
  <c r="AD331" i="1" s="1"/>
  <c r="AE331" i="1" s="1"/>
  <c r="AF327" i="1"/>
  <c r="AG327" i="1" s="1"/>
  <c r="Y329" i="1"/>
  <c r="AF329" i="1"/>
  <c r="AG329" i="1" s="1"/>
  <c r="W330" i="1"/>
  <c r="AA330" i="1" s="1"/>
  <c r="AD330" i="1"/>
  <c r="AE330" i="1" s="1"/>
  <c r="Z329" i="1"/>
  <c r="U332" i="1"/>
  <c r="V332" i="1" s="1"/>
  <c r="AH329" i="1"/>
  <c r="K333" i="1"/>
  <c r="I333" i="1"/>
  <c r="Q333" i="1"/>
  <c r="R333" i="1" s="1"/>
  <c r="J333" i="1"/>
  <c r="L332" i="1"/>
  <c r="M332" i="1" s="1"/>
  <c r="P332" i="1" s="1"/>
  <c r="N332" i="1" l="1"/>
  <c r="O332" i="1" s="1"/>
  <c r="Y330" i="1"/>
  <c r="Z330" i="1"/>
  <c r="AF331" i="1"/>
  <c r="AG331" i="1" s="1"/>
  <c r="S332" i="1"/>
  <c r="T332" i="1"/>
  <c r="L333" i="1"/>
  <c r="N333" i="1" s="1"/>
  <c r="O333" i="1" s="1"/>
  <c r="AF330" i="1"/>
  <c r="AG330" i="1" s="1"/>
  <c r="AH330" i="1"/>
  <c r="Y331" i="1"/>
  <c r="Z331" i="1"/>
  <c r="U333" i="1"/>
  <c r="V333" i="1" s="1"/>
  <c r="D336" i="1"/>
  <c r="F335" i="1"/>
  <c r="G335" i="1" s="1"/>
  <c r="AB332" i="1"/>
  <c r="AC332" i="1" s="1"/>
  <c r="X332" i="1"/>
  <c r="AH331" i="1"/>
  <c r="I334" i="1"/>
  <c r="K334" i="1"/>
  <c r="J334" i="1"/>
  <c r="Q334" i="1"/>
  <c r="R334" i="1" s="1"/>
  <c r="K335" i="1" l="1"/>
  <c r="J335" i="1"/>
  <c r="I335" i="1"/>
  <c r="Q335" i="1"/>
  <c r="R335" i="1" s="1"/>
  <c r="F336" i="1"/>
  <c r="G336" i="1" s="1"/>
  <c r="D337" i="1"/>
  <c r="AD332" i="1"/>
  <c r="AE332" i="1" s="1"/>
  <c r="W332" i="1"/>
  <c r="AA332" i="1" s="1"/>
  <c r="U334" i="1"/>
  <c r="V334" i="1" s="1"/>
  <c r="L334" i="1"/>
  <c r="M334" i="1" s="1"/>
  <c r="P334" i="1" s="1"/>
  <c r="Y332" i="1"/>
  <c r="M333" i="1"/>
  <c r="P333" i="1" s="1"/>
  <c r="X333" i="1"/>
  <c r="AB333" i="1"/>
  <c r="AC333" i="1" s="1"/>
  <c r="N334" i="1" l="1"/>
  <c r="O334" i="1" s="1"/>
  <c r="S334" i="1"/>
  <c r="T334" i="1"/>
  <c r="S333" i="1"/>
  <c r="T333" i="1"/>
  <c r="U335" i="1"/>
  <c r="V335" i="1" s="1"/>
  <c r="AF332" i="1"/>
  <c r="AG332" i="1" s="1"/>
  <c r="AH332" i="1"/>
  <c r="Z332" i="1"/>
  <c r="F337" i="1"/>
  <c r="G337" i="1" s="1"/>
  <c r="D338" i="1"/>
  <c r="L335" i="1"/>
  <c r="M335" i="1" s="1"/>
  <c r="P335" i="1" s="1"/>
  <c r="AB334" i="1"/>
  <c r="AC334" i="1" s="1"/>
  <c r="X334" i="1"/>
  <c r="K336" i="1"/>
  <c r="I336" i="1"/>
  <c r="J336" i="1"/>
  <c r="Q336" i="1"/>
  <c r="R336" i="1" s="1"/>
  <c r="N335" i="1" l="1"/>
  <c r="O335" i="1" s="1"/>
  <c r="S335" i="1"/>
  <c r="T335" i="1"/>
  <c r="U336" i="1"/>
  <c r="V336" i="1" s="1"/>
  <c r="D339" i="1"/>
  <c r="F338" i="1"/>
  <c r="G338" i="1" s="1"/>
  <c r="AD333" i="1"/>
  <c r="W333" i="1"/>
  <c r="I337" i="1"/>
  <c r="Q337" i="1"/>
  <c r="R337" i="1" s="1"/>
  <c r="K337" i="1"/>
  <c r="J337" i="1"/>
  <c r="X335" i="1"/>
  <c r="AB335" i="1"/>
  <c r="AC335" i="1" s="1"/>
  <c r="AD334" i="1"/>
  <c r="AE334" i="1" s="1"/>
  <c r="W334" i="1"/>
  <c r="AA334" i="1" s="1"/>
  <c r="L336" i="1"/>
  <c r="M336" i="1" s="1"/>
  <c r="P336" i="1" s="1"/>
  <c r="S336" i="1" l="1"/>
  <c r="T336" i="1"/>
  <c r="N336" i="1"/>
  <c r="O336" i="1" s="1"/>
  <c r="J338" i="1"/>
  <c r="Q338" i="1"/>
  <c r="R338" i="1" s="1"/>
  <c r="K338" i="1"/>
  <c r="I338" i="1"/>
  <c r="L337" i="1"/>
  <c r="M337" i="1" s="1"/>
  <c r="P337" i="1" s="1"/>
  <c r="AH334" i="1"/>
  <c r="F339" i="1"/>
  <c r="G339" i="1" s="1"/>
  <c r="D340" i="1"/>
  <c r="AF334" i="1"/>
  <c r="AG334" i="1" s="1"/>
  <c r="AA333" i="1"/>
  <c r="Z333" i="1"/>
  <c r="Y333" i="1"/>
  <c r="Y334" i="1"/>
  <c r="U337" i="1"/>
  <c r="V337" i="1" s="1"/>
  <c r="AE333" i="1"/>
  <c r="AH333" i="1"/>
  <c r="Z334" i="1"/>
  <c r="W335" i="1"/>
  <c r="AA335" i="1" s="1"/>
  <c r="AD335" i="1"/>
  <c r="AE335" i="1" s="1"/>
  <c r="AB336" i="1"/>
  <c r="AC336" i="1" s="1"/>
  <c r="X336" i="1"/>
  <c r="S337" i="1" l="1"/>
  <c r="T337" i="1"/>
  <c r="Z335" i="1"/>
  <c r="Y335" i="1"/>
  <c r="AF335" i="1"/>
  <c r="AG335" i="1" s="1"/>
  <c r="AF333" i="1"/>
  <c r="AG333" i="1" s="1"/>
  <c r="N337" i="1"/>
  <c r="O337" i="1" s="1"/>
  <c r="U338" i="1"/>
  <c r="V338" i="1" s="1"/>
  <c r="AH335" i="1"/>
  <c r="AB337" i="1"/>
  <c r="AC337" i="1" s="1"/>
  <c r="X337" i="1"/>
  <c r="F340" i="1"/>
  <c r="G340" i="1" s="1"/>
  <c r="D341" i="1"/>
  <c r="L338" i="1"/>
  <c r="N338" i="1" s="1"/>
  <c r="O338" i="1" s="1"/>
  <c r="W336" i="1"/>
  <c r="AA336" i="1" s="1"/>
  <c r="AD336" i="1"/>
  <c r="AE336" i="1" s="1"/>
  <c r="K339" i="1"/>
  <c r="I339" i="1"/>
  <c r="Q339" i="1"/>
  <c r="R339" i="1" s="1"/>
  <c r="J339" i="1"/>
  <c r="L339" i="1" l="1"/>
  <c r="M339" i="1" s="1"/>
  <c r="P339" i="1" s="1"/>
  <c r="AF336" i="1"/>
  <c r="AG336" i="1" s="1"/>
  <c r="F341" i="1"/>
  <c r="G341" i="1" s="1"/>
  <c r="D342" i="1"/>
  <c r="U339" i="1"/>
  <c r="V339" i="1" s="1"/>
  <c r="Q340" i="1"/>
  <c r="R340" i="1" s="1"/>
  <c r="J340" i="1"/>
  <c r="K340" i="1"/>
  <c r="I340" i="1"/>
  <c r="Y336" i="1"/>
  <c r="AH336" i="1"/>
  <c r="X338" i="1"/>
  <c r="AB338" i="1"/>
  <c r="AC338" i="1" s="1"/>
  <c r="Z336" i="1"/>
  <c r="W337" i="1"/>
  <c r="AA337" i="1" s="1"/>
  <c r="AD337" i="1"/>
  <c r="AE337" i="1" s="1"/>
  <c r="M338" i="1"/>
  <c r="P338" i="1" s="1"/>
  <c r="N339" i="1" l="1"/>
  <c r="O339" i="1" s="1"/>
  <c r="S339" i="1"/>
  <c r="T339" i="1"/>
  <c r="AF337" i="1"/>
  <c r="AG337" i="1" s="1"/>
  <c r="AB339" i="1"/>
  <c r="AC339" i="1" s="1"/>
  <c r="X339" i="1"/>
  <c r="L340" i="1"/>
  <c r="N340" i="1" s="1"/>
  <c r="O340" i="1" s="1"/>
  <c r="F342" i="1"/>
  <c r="G342" i="1" s="1"/>
  <c r="D343" i="1"/>
  <c r="Z337" i="1"/>
  <c r="U340" i="1"/>
  <c r="V340" i="1" s="1"/>
  <c r="J341" i="1"/>
  <c r="Q341" i="1"/>
  <c r="R341" i="1" s="1"/>
  <c r="K341" i="1"/>
  <c r="I341" i="1"/>
  <c r="S338" i="1"/>
  <c r="T338" i="1"/>
  <c r="AH337" i="1"/>
  <c r="Y337" i="1"/>
  <c r="M340" i="1"/>
  <c r="P340" i="1" s="1"/>
  <c r="S340" i="1" s="1"/>
  <c r="X340" i="1" l="1"/>
  <c r="AB340" i="1"/>
  <c r="AC340" i="1" s="1"/>
  <c r="U341" i="1"/>
  <c r="V341" i="1" s="1"/>
  <c r="L341" i="1"/>
  <c r="N341" i="1" s="1"/>
  <c r="O341" i="1" s="1"/>
  <c r="W338" i="1"/>
  <c r="AD338" i="1"/>
  <c r="M341" i="1"/>
  <c r="P341" i="1" s="1"/>
  <c r="S341" i="1" s="1"/>
  <c r="T340" i="1"/>
  <c r="F343" i="1"/>
  <c r="G343" i="1" s="1"/>
  <c r="D344" i="1"/>
  <c r="W339" i="1"/>
  <c r="AA339" i="1" s="1"/>
  <c r="AD339" i="1"/>
  <c r="AE339" i="1" s="1"/>
  <c r="Q342" i="1"/>
  <c r="R342" i="1" s="1"/>
  <c r="K342" i="1"/>
  <c r="J342" i="1"/>
  <c r="I342" i="1"/>
  <c r="AH339" i="1" l="1"/>
  <c r="AA338" i="1"/>
  <c r="Y338" i="1"/>
  <c r="Z338" i="1"/>
  <c r="X341" i="1"/>
  <c r="AB341" i="1"/>
  <c r="AC341" i="1" s="1"/>
  <c r="L342" i="1"/>
  <c r="N342" i="1" s="1"/>
  <c r="O342" i="1" s="1"/>
  <c r="K343" i="1"/>
  <c r="J343" i="1"/>
  <c r="I343" i="1"/>
  <c r="Q343" i="1"/>
  <c r="R343" i="1" s="1"/>
  <c r="Y339" i="1"/>
  <c r="AD340" i="1"/>
  <c r="AE340" i="1" s="1"/>
  <c r="W340" i="1"/>
  <c r="AA340" i="1" s="1"/>
  <c r="T341" i="1"/>
  <c r="U342" i="1"/>
  <c r="V342" i="1" s="1"/>
  <c r="Z339" i="1"/>
  <c r="AF339" i="1"/>
  <c r="AG339" i="1" s="1"/>
  <c r="D345" i="1"/>
  <c r="F344" i="1"/>
  <c r="G344" i="1" s="1"/>
  <c r="AE338" i="1"/>
  <c r="AH338" i="1"/>
  <c r="M342" i="1" l="1"/>
  <c r="P342" i="1" s="1"/>
  <c r="S342" i="1" s="1"/>
  <c r="T342" i="1"/>
  <c r="Y340" i="1"/>
  <c r="AF338" i="1"/>
  <c r="AG338" i="1" s="1"/>
  <c r="I344" i="1"/>
  <c r="J344" i="1"/>
  <c r="Q344" i="1"/>
  <c r="R344" i="1" s="1"/>
  <c r="K344" i="1"/>
  <c r="Z340" i="1"/>
  <c r="F345" i="1"/>
  <c r="G345" i="1" s="1"/>
  <c r="D346" i="1"/>
  <c r="AH340" i="1"/>
  <c r="AD341" i="1"/>
  <c r="AE341" i="1" s="1"/>
  <c r="W341" i="1"/>
  <c r="AA341" i="1" s="1"/>
  <c r="U343" i="1"/>
  <c r="V343" i="1" s="1"/>
  <c r="W342" i="1"/>
  <c r="AA342" i="1" s="1"/>
  <c r="AF340" i="1"/>
  <c r="AG340" i="1" s="1"/>
  <c r="X342" i="1"/>
  <c r="AB342" i="1"/>
  <c r="AC342" i="1" s="1"/>
  <c r="L343" i="1"/>
  <c r="M343" i="1" s="1"/>
  <c r="P343" i="1" s="1"/>
  <c r="S343" i="1" s="1"/>
  <c r="N343" i="1" l="1"/>
  <c r="O343" i="1" s="1"/>
  <c r="Y341" i="1"/>
  <c r="AH341" i="1"/>
  <c r="Z341" i="1"/>
  <c r="X343" i="1"/>
  <c r="AB343" i="1"/>
  <c r="AC343" i="1" s="1"/>
  <c r="I345" i="1"/>
  <c r="Q345" i="1"/>
  <c r="R345" i="1" s="1"/>
  <c r="K345" i="1"/>
  <c r="J345" i="1"/>
  <c r="L344" i="1"/>
  <c r="N344" i="1" s="1"/>
  <c r="O344" i="1" s="1"/>
  <c r="AF341" i="1"/>
  <c r="AG341" i="1" s="1"/>
  <c r="AD342" i="1"/>
  <c r="AE342" i="1" s="1"/>
  <c r="Y342" i="1"/>
  <c r="Z342" i="1"/>
  <c r="T343" i="1"/>
  <c r="D347" i="1"/>
  <c r="F346" i="1"/>
  <c r="G346" i="1" s="1"/>
  <c r="U344" i="1"/>
  <c r="V344" i="1" s="1"/>
  <c r="AH342" i="1" l="1"/>
  <c r="U345" i="1"/>
  <c r="V345" i="1" s="1"/>
  <c r="Q346" i="1"/>
  <c r="R346" i="1" s="1"/>
  <c r="K346" i="1"/>
  <c r="J346" i="1"/>
  <c r="I346" i="1"/>
  <c r="M344" i="1"/>
  <c r="P344" i="1" s="1"/>
  <c r="L345" i="1"/>
  <c r="N345" i="1" s="1"/>
  <c r="O345" i="1" s="1"/>
  <c r="X344" i="1"/>
  <c r="AB344" i="1"/>
  <c r="AC344" i="1" s="1"/>
  <c r="F347" i="1"/>
  <c r="G347" i="1" s="1"/>
  <c r="D348" i="1"/>
  <c r="AD343" i="1"/>
  <c r="AE343" i="1" s="1"/>
  <c r="W343" i="1"/>
  <c r="AA343" i="1" s="1"/>
  <c r="AF342" i="1"/>
  <c r="AG342" i="1" s="1"/>
  <c r="AF343" i="1" l="1"/>
  <c r="AG343" i="1" s="1"/>
  <c r="M345" i="1"/>
  <c r="P345" i="1" s="1"/>
  <c r="S344" i="1"/>
  <c r="T344" i="1"/>
  <c r="U346" i="1"/>
  <c r="V346" i="1" s="1"/>
  <c r="D349" i="1"/>
  <c r="F348" i="1"/>
  <c r="G348" i="1" s="1"/>
  <c r="AH343" i="1"/>
  <c r="Z343" i="1"/>
  <c r="K347" i="1"/>
  <c r="I347" i="1"/>
  <c r="Q347" i="1"/>
  <c r="R347" i="1" s="1"/>
  <c r="J347" i="1"/>
  <c r="Y343" i="1"/>
  <c r="L346" i="1"/>
  <c r="N346" i="1" s="1"/>
  <c r="O346" i="1" s="1"/>
  <c r="X345" i="1"/>
  <c r="AB345" i="1"/>
  <c r="AC345" i="1" s="1"/>
  <c r="M346" i="1" l="1"/>
  <c r="P346" i="1" s="1"/>
  <c r="D350" i="1"/>
  <c r="F349" i="1"/>
  <c r="G349" i="1" s="1"/>
  <c r="L347" i="1"/>
  <c r="N347" i="1" s="1"/>
  <c r="O347" i="1" s="1"/>
  <c r="X346" i="1"/>
  <c r="AB346" i="1"/>
  <c r="AC346" i="1" s="1"/>
  <c r="S345" i="1"/>
  <c r="T345" i="1"/>
  <c r="U347" i="1"/>
  <c r="V347" i="1" s="1"/>
  <c r="Q348" i="1"/>
  <c r="R348" i="1" s="1"/>
  <c r="K348" i="1"/>
  <c r="J348" i="1"/>
  <c r="I348" i="1"/>
  <c r="W344" i="1"/>
  <c r="AD344" i="1"/>
  <c r="M347" i="1" l="1"/>
  <c r="P347" i="1" s="1"/>
  <c r="S347" i="1" s="1"/>
  <c r="AD345" i="1"/>
  <c r="W345" i="1"/>
  <c r="AA344" i="1"/>
  <c r="Y344" i="1"/>
  <c r="Z344" i="1"/>
  <c r="S346" i="1"/>
  <c r="T346" i="1"/>
  <c r="U348" i="1"/>
  <c r="V348" i="1" s="1"/>
  <c r="L348" i="1"/>
  <c r="M348" i="1" s="1"/>
  <c r="P348" i="1" s="1"/>
  <c r="AE344" i="1"/>
  <c r="AH344" i="1"/>
  <c r="T347" i="1"/>
  <c r="I349" i="1"/>
  <c r="Q349" i="1"/>
  <c r="R349" i="1" s="1"/>
  <c r="K349" i="1"/>
  <c r="J349" i="1"/>
  <c r="AB347" i="1"/>
  <c r="AC347" i="1" s="1"/>
  <c r="X347" i="1"/>
  <c r="F350" i="1"/>
  <c r="G350" i="1" s="1"/>
  <c r="D351" i="1"/>
  <c r="S348" i="1" l="1"/>
  <c r="T348" i="1"/>
  <c r="U349" i="1"/>
  <c r="V349" i="1" s="1"/>
  <c r="AD347" i="1"/>
  <c r="AE347" i="1" s="1"/>
  <c r="W347" i="1"/>
  <c r="AA347" i="1" s="1"/>
  <c r="N348" i="1"/>
  <c r="O348" i="1" s="1"/>
  <c r="AD346" i="1"/>
  <c r="W346" i="1"/>
  <c r="D352" i="1"/>
  <c r="F351" i="1"/>
  <c r="G351" i="1" s="1"/>
  <c r="AA345" i="1"/>
  <c r="Z345" i="1"/>
  <c r="Y345" i="1"/>
  <c r="Q350" i="1"/>
  <c r="R350" i="1" s="1"/>
  <c r="K350" i="1"/>
  <c r="J350" i="1"/>
  <c r="I350" i="1"/>
  <c r="AE345" i="1"/>
  <c r="AH345" i="1"/>
  <c r="AH347" i="1"/>
  <c r="L349" i="1"/>
  <c r="M349" i="1" s="1"/>
  <c r="P349" i="1" s="1"/>
  <c r="AF344" i="1"/>
  <c r="AG344" i="1" s="1"/>
  <c r="X348" i="1"/>
  <c r="AB348" i="1"/>
  <c r="AC348" i="1" s="1"/>
  <c r="S349" i="1" l="1"/>
  <c r="T349" i="1"/>
  <c r="AF345" i="1"/>
  <c r="AG345" i="1" s="1"/>
  <c r="N349" i="1"/>
  <c r="O349" i="1" s="1"/>
  <c r="L350" i="1"/>
  <c r="N350" i="1" s="1"/>
  <c r="O350" i="1" s="1"/>
  <c r="Z347" i="1"/>
  <c r="Q351" i="1"/>
  <c r="R351" i="1" s="1"/>
  <c r="K351" i="1"/>
  <c r="I351" i="1"/>
  <c r="J351" i="1"/>
  <c r="F352" i="1"/>
  <c r="G352" i="1" s="1"/>
  <c r="D353" i="1"/>
  <c r="X349" i="1"/>
  <c r="AB349" i="1"/>
  <c r="AC349" i="1" s="1"/>
  <c r="U350" i="1"/>
  <c r="V350" i="1" s="1"/>
  <c r="AA346" i="1"/>
  <c r="Z346" i="1"/>
  <c r="Y346" i="1"/>
  <c r="AF347" i="1"/>
  <c r="AG347" i="1" s="1"/>
  <c r="AD348" i="1"/>
  <c r="AE348" i="1" s="1"/>
  <c r="W348" i="1"/>
  <c r="AA348" i="1" s="1"/>
  <c r="M350" i="1"/>
  <c r="P350" i="1" s="1"/>
  <c r="S350" i="1" s="1"/>
  <c r="Y347" i="1"/>
  <c r="AE346" i="1"/>
  <c r="AH346" i="1"/>
  <c r="Y348" i="1" l="1"/>
  <c r="AH348" i="1"/>
  <c r="AF348" i="1"/>
  <c r="AG348" i="1" s="1"/>
  <c r="AF346" i="1"/>
  <c r="AG346" i="1" s="1"/>
  <c r="Z348" i="1"/>
  <c r="L351" i="1"/>
  <c r="N351" i="1" s="1"/>
  <c r="O351" i="1" s="1"/>
  <c r="AB350" i="1"/>
  <c r="AC350" i="1" s="1"/>
  <c r="X350" i="1"/>
  <c r="F353" i="1"/>
  <c r="G353" i="1" s="1"/>
  <c r="D354" i="1"/>
  <c r="T350" i="1"/>
  <c r="K352" i="1"/>
  <c r="J352" i="1"/>
  <c r="I352" i="1"/>
  <c r="Q352" i="1"/>
  <c r="R352" i="1" s="1"/>
  <c r="W349" i="1"/>
  <c r="AA349" i="1" s="1"/>
  <c r="AD349" i="1"/>
  <c r="AE349" i="1" s="1"/>
  <c r="U351" i="1"/>
  <c r="V351" i="1" s="1"/>
  <c r="M351" i="1" l="1"/>
  <c r="P351" i="1" s="1"/>
  <c r="S351" i="1" s="1"/>
  <c r="T351" i="1"/>
  <c r="X351" i="1"/>
  <c r="AB351" i="1"/>
  <c r="AC351" i="1" s="1"/>
  <c r="AD351" i="1" s="1"/>
  <c r="AE351" i="1" s="1"/>
  <c r="W351" i="1"/>
  <c r="AA351" i="1" s="1"/>
  <c r="Q353" i="1"/>
  <c r="R353" i="1" s="1"/>
  <c r="K353" i="1"/>
  <c r="J353" i="1"/>
  <c r="I353" i="1"/>
  <c r="AH349" i="1"/>
  <c r="U352" i="1"/>
  <c r="V352" i="1" s="1"/>
  <c r="W350" i="1"/>
  <c r="AA350" i="1" s="1"/>
  <c r="AD350" i="1"/>
  <c r="AE350" i="1" s="1"/>
  <c r="Y349" i="1"/>
  <c r="AH350" i="1"/>
  <c r="Z349" i="1"/>
  <c r="AF349" i="1"/>
  <c r="AG349" i="1" s="1"/>
  <c r="L352" i="1"/>
  <c r="M352" i="1" s="1"/>
  <c r="P352" i="1" s="1"/>
  <c r="F354" i="1"/>
  <c r="G354" i="1" s="1"/>
  <c r="D355" i="1"/>
  <c r="Y350" i="1" l="1"/>
  <c r="Z350" i="1"/>
  <c r="S352" i="1"/>
  <c r="T352" i="1"/>
  <c r="X352" i="1"/>
  <c r="AB352" i="1"/>
  <c r="AC352" i="1" s="1"/>
  <c r="L353" i="1"/>
  <c r="N353" i="1" s="1"/>
  <c r="O353" i="1" s="1"/>
  <c r="K354" i="1"/>
  <c r="I354" i="1"/>
  <c r="Q354" i="1"/>
  <c r="R354" i="1" s="1"/>
  <c r="J354" i="1"/>
  <c r="N352" i="1"/>
  <c r="O352" i="1" s="1"/>
  <c r="AF351" i="1"/>
  <c r="AG351" i="1" s="1"/>
  <c r="D356" i="1"/>
  <c r="F355" i="1"/>
  <c r="G355" i="1" s="1"/>
  <c r="AF350" i="1"/>
  <c r="AG350" i="1" s="1"/>
  <c r="U353" i="1"/>
  <c r="V353" i="1" s="1"/>
  <c r="AH351" i="1"/>
  <c r="M353" i="1"/>
  <c r="P353" i="1" s="1"/>
  <c r="S353" i="1" s="1"/>
  <c r="Y351" i="1"/>
  <c r="Z351" i="1"/>
  <c r="T353" i="1" l="1"/>
  <c r="W353" i="1"/>
  <c r="AA353" i="1" s="1"/>
  <c r="I355" i="1"/>
  <c r="Q355" i="1"/>
  <c r="R355" i="1" s="1"/>
  <c r="K355" i="1"/>
  <c r="J355" i="1"/>
  <c r="X353" i="1"/>
  <c r="AB353" i="1"/>
  <c r="AC353" i="1" s="1"/>
  <c r="F356" i="1"/>
  <c r="G356" i="1" s="1"/>
  <c r="D357" i="1"/>
  <c r="L354" i="1"/>
  <c r="N354" i="1" s="1"/>
  <c r="O354" i="1" s="1"/>
  <c r="AD352" i="1"/>
  <c r="AE352" i="1" s="1"/>
  <c r="W352" i="1"/>
  <c r="AA352" i="1" s="1"/>
  <c r="U354" i="1"/>
  <c r="V354" i="1" s="1"/>
  <c r="X354" i="1" l="1"/>
  <c r="AB354" i="1"/>
  <c r="AC354" i="1" s="1"/>
  <c r="D358" i="1"/>
  <c r="F357" i="1"/>
  <c r="G357" i="1" s="1"/>
  <c r="AH352" i="1"/>
  <c r="U355" i="1"/>
  <c r="V355" i="1" s="1"/>
  <c r="Z352" i="1"/>
  <c r="Q356" i="1"/>
  <c r="R356" i="1" s="1"/>
  <c r="K356" i="1"/>
  <c r="I356" i="1"/>
  <c r="J356" i="1"/>
  <c r="M354" i="1"/>
  <c r="P354" i="1" s="1"/>
  <c r="AF352" i="1"/>
  <c r="AG352" i="1" s="1"/>
  <c r="Y352" i="1"/>
  <c r="L355" i="1"/>
  <c r="M355" i="1" s="1"/>
  <c r="P355" i="1" s="1"/>
  <c r="Z353" i="1"/>
  <c r="Y353" i="1"/>
  <c r="AD353" i="1"/>
  <c r="AE353" i="1" s="1"/>
  <c r="S355" i="1" l="1"/>
  <c r="T355" i="1"/>
  <c r="AF353" i="1"/>
  <c r="AG353" i="1" s="1"/>
  <c r="N355" i="1"/>
  <c r="O355" i="1" s="1"/>
  <c r="L356" i="1"/>
  <c r="N356" i="1" s="1"/>
  <c r="O356" i="1" s="1"/>
  <c r="K357" i="1"/>
  <c r="J357" i="1"/>
  <c r="Q357" i="1"/>
  <c r="R357" i="1" s="1"/>
  <c r="I357" i="1"/>
  <c r="M356" i="1"/>
  <c r="P356" i="1" s="1"/>
  <c r="S356" i="1" s="1"/>
  <c r="X355" i="1"/>
  <c r="AB355" i="1"/>
  <c r="AC355" i="1" s="1"/>
  <c r="D359" i="1"/>
  <c r="F358" i="1"/>
  <c r="G358" i="1" s="1"/>
  <c r="AH353" i="1"/>
  <c r="S354" i="1"/>
  <c r="T354" i="1"/>
  <c r="U356" i="1"/>
  <c r="V356" i="1" s="1"/>
  <c r="K358" i="1" l="1"/>
  <c r="J358" i="1"/>
  <c r="Q358" i="1"/>
  <c r="R358" i="1" s="1"/>
  <c r="I358" i="1"/>
  <c r="T356" i="1"/>
  <c r="D360" i="1"/>
  <c r="F359" i="1"/>
  <c r="G359" i="1" s="1"/>
  <c r="X356" i="1"/>
  <c r="AB356" i="1"/>
  <c r="AC356" i="1" s="1"/>
  <c r="U357" i="1"/>
  <c r="V357" i="1" s="1"/>
  <c r="AD355" i="1"/>
  <c r="AE355" i="1" s="1"/>
  <c r="W355" i="1"/>
  <c r="AA355" i="1" s="1"/>
  <c r="W354" i="1"/>
  <c r="AD354" i="1"/>
  <c r="L357" i="1"/>
  <c r="M357" i="1" s="1"/>
  <c r="P357" i="1" s="1"/>
  <c r="Z355" i="1" l="1"/>
  <c r="Y355" i="1"/>
  <c r="S357" i="1"/>
  <c r="T357" i="1"/>
  <c r="AA354" i="1"/>
  <c r="Y354" i="1"/>
  <c r="Z354" i="1"/>
  <c r="AH355" i="1"/>
  <c r="J359" i="1"/>
  <c r="I359" i="1"/>
  <c r="Q359" i="1"/>
  <c r="R359" i="1" s="1"/>
  <c r="K359" i="1"/>
  <c r="U358" i="1"/>
  <c r="V358" i="1" s="1"/>
  <c r="AF355" i="1"/>
  <c r="AG355" i="1" s="1"/>
  <c r="F360" i="1"/>
  <c r="G360" i="1" s="1"/>
  <c r="D361" i="1"/>
  <c r="L358" i="1"/>
  <c r="N358" i="1" s="1"/>
  <c r="O358" i="1" s="1"/>
  <c r="N357" i="1"/>
  <c r="O357" i="1" s="1"/>
  <c r="AE354" i="1"/>
  <c r="AH354" i="1"/>
  <c r="W356" i="1"/>
  <c r="AA356" i="1" s="1"/>
  <c r="AD356" i="1"/>
  <c r="AE356" i="1" s="1"/>
  <c r="AB357" i="1"/>
  <c r="AC357" i="1" s="1"/>
  <c r="X357" i="1"/>
  <c r="Y356" i="1" l="1"/>
  <c r="AF356" i="1"/>
  <c r="AG356" i="1" s="1"/>
  <c r="AF354" i="1"/>
  <c r="AG354" i="1" s="1"/>
  <c r="D362" i="1"/>
  <c r="F361" i="1"/>
  <c r="G361" i="1" s="1"/>
  <c r="Z356" i="1"/>
  <c r="Q360" i="1"/>
  <c r="R360" i="1" s="1"/>
  <c r="K360" i="1"/>
  <c r="I360" i="1"/>
  <c r="J360" i="1"/>
  <c r="AH356" i="1"/>
  <c r="AB358" i="1"/>
  <c r="AC358" i="1" s="1"/>
  <c r="X358" i="1"/>
  <c r="L359" i="1"/>
  <c r="M359" i="1" s="1"/>
  <c r="P359" i="1" s="1"/>
  <c r="M358" i="1"/>
  <c r="P358" i="1" s="1"/>
  <c r="W357" i="1"/>
  <c r="AA357" i="1" s="1"/>
  <c r="AD357" i="1"/>
  <c r="AE357" i="1" s="1"/>
  <c r="U359" i="1"/>
  <c r="V359" i="1" s="1"/>
  <c r="S359" i="1" l="1"/>
  <c r="T359" i="1"/>
  <c r="AF357" i="1"/>
  <c r="AG357" i="1" s="1"/>
  <c r="N359" i="1"/>
  <c r="O359" i="1" s="1"/>
  <c r="Q361" i="1"/>
  <c r="R361" i="1" s="1"/>
  <c r="I361" i="1"/>
  <c r="K361" i="1"/>
  <c r="J361" i="1"/>
  <c r="Y357" i="1"/>
  <c r="U360" i="1"/>
  <c r="V360" i="1" s="1"/>
  <c r="F362" i="1"/>
  <c r="G362" i="1" s="1"/>
  <c r="D363" i="1"/>
  <c r="Z357" i="1"/>
  <c r="L360" i="1"/>
  <c r="N360" i="1" s="1"/>
  <c r="O360" i="1" s="1"/>
  <c r="AB359" i="1"/>
  <c r="AC359" i="1" s="1"/>
  <c r="X359" i="1"/>
  <c r="S358" i="1"/>
  <c r="T358" i="1"/>
  <c r="AH357" i="1"/>
  <c r="AD358" i="1" l="1"/>
  <c r="W358" i="1"/>
  <c r="X360" i="1"/>
  <c r="AB360" i="1"/>
  <c r="AC360" i="1" s="1"/>
  <c r="F363" i="1"/>
  <c r="G363" i="1" s="1"/>
  <c r="D364" i="1"/>
  <c r="U361" i="1"/>
  <c r="V361" i="1" s="1"/>
  <c r="M360" i="1"/>
  <c r="P360" i="1" s="1"/>
  <c r="K362" i="1"/>
  <c r="I362" i="1"/>
  <c r="Q362" i="1"/>
  <c r="R362" i="1" s="1"/>
  <c r="J362" i="1"/>
  <c r="L361" i="1"/>
  <c r="M361" i="1" s="1"/>
  <c r="P361" i="1" s="1"/>
  <c r="AD359" i="1"/>
  <c r="AE359" i="1" s="1"/>
  <c r="W359" i="1"/>
  <c r="AA359" i="1" s="1"/>
  <c r="S361" i="1" l="1"/>
  <c r="T361" i="1"/>
  <c r="AF359" i="1"/>
  <c r="AG359" i="1" s="1"/>
  <c r="X361" i="1"/>
  <c r="AB361" i="1"/>
  <c r="AC361" i="1" s="1"/>
  <c r="AH359" i="1"/>
  <c r="Z359" i="1"/>
  <c r="U362" i="1"/>
  <c r="V362" i="1" s="1"/>
  <c r="N361" i="1"/>
  <c r="O361" i="1" s="1"/>
  <c r="Y359" i="1"/>
  <c r="D365" i="1"/>
  <c r="F364" i="1"/>
  <c r="G364" i="1" s="1"/>
  <c r="AA358" i="1"/>
  <c r="Z358" i="1"/>
  <c r="Y358" i="1"/>
  <c r="L362" i="1"/>
  <c r="N362" i="1" s="1"/>
  <c r="O362" i="1" s="1"/>
  <c r="S360" i="1"/>
  <c r="T360" i="1"/>
  <c r="Q363" i="1"/>
  <c r="R363" i="1" s="1"/>
  <c r="J363" i="1"/>
  <c r="K363" i="1"/>
  <c r="I363" i="1"/>
  <c r="AE358" i="1"/>
  <c r="AH358" i="1"/>
  <c r="W360" i="1" l="1"/>
  <c r="AD360" i="1"/>
  <c r="J364" i="1"/>
  <c r="I364" i="1"/>
  <c r="Q364" i="1"/>
  <c r="R364" i="1" s="1"/>
  <c r="K364" i="1"/>
  <c r="M362" i="1"/>
  <c r="P362" i="1" s="1"/>
  <c r="F365" i="1"/>
  <c r="G365" i="1" s="1"/>
  <c r="D366" i="1"/>
  <c r="AF358" i="1"/>
  <c r="AG358" i="1" s="1"/>
  <c r="L363" i="1"/>
  <c r="M363" i="1" s="1"/>
  <c r="P363" i="1" s="1"/>
  <c r="AD361" i="1"/>
  <c r="AE361" i="1" s="1"/>
  <c r="W361" i="1"/>
  <c r="AA361" i="1" s="1"/>
  <c r="U363" i="1"/>
  <c r="V363" i="1" s="1"/>
  <c r="X362" i="1"/>
  <c r="AB362" i="1"/>
  <c r="AC362" i="1" s="1"/>
  <c r="AH361" i="1" l="1"/>
  <c r="Y361" i="1"/>
  <c r="S363" i="1"/>
  <c r="T363" i="1"/>
  <c r="AB363" i="1"/>
  <c r="AC363" i="1" s="1"/>
  <c r="X363" i="1"/>
  <c r="AF361" i="1"/>
  <c r="AG361" i="1" s="1"/>
  <c r="S362" i="1"/>
  <c r="T362" i="1"/>
  <c r="L364" i="1"/>
  <c r="N364" i="1" s="1"/>
  <c r="O364" i="1" s="1"/>
  <c r="AE360" i="1"/>
  <c r="AH360" i="1"/>
  <c r="Z361" i="1"/>
  <c r="N363" i="1"/>
  <c r="O363" i="1" s="1"/>
  <c r="D367" i="1"/>
  <c r="F367" i="1" s="1"/>
  <c r="G367" i="1" s="1"/>
  <c r="F366" i="1"/>
  <c r="G366" i="1" s="1"/>
  <c r="U364" i="1"/>
  <c r="V364" i="1" s="1"/>
  <c r="AA360" i="1"/>
  <c r="Z360" i="1"/>
  <c r="Y360" i="1"/>
  <c r="K365" i="1"/>
  <c r="I365" i="1"/>
  <c r="Q365" i="1"/>
  <c r="R365" i="1" s="1"/>
  <c r="J365" i="1"/>
  <c r="M364" i="1"/>
  <c r="P364" i="1" s="1"/>
  <c r="S364" i="1" s="1"/>
  <c r="L365" i="1" l="1"/>
  <c r="N365" i="1" s="1"/>
  <c r="O365" i="1" s="1"/>
  <c r="K367" i="1"/>
  <c r="I367" i="1"/>
  <c r="Q367" i="1"/>
  <c r="R367" i="1" s="1"/>
  <c r="J367" i="1"/>
  <c r="U365" i="1"/>
  <c r="V365" i="1" s="1"/>
  <c r="T364" i="1"/>
  <c r="AF360" i="1"/>
  <c r="AG360" i="1" s="1"/>
  <c r="AD362" i="1"/>
  <c r="W362" i="1"/>
  <c r="M365" i="1"/>
  <c r="P365" i="1" s="1"/>
  <c r="S365" i="1" s="1"/>
  <c r="X364" i="1"/>
  <c r="AB364" i="1"/>
  <c r="AC364" i="1" s="1"/>
  <c r="J366" i="1"/>
  <c r="K366" i="1"/>
  <c r="I366" i="1"/>
  <c r="Q366" i="1"/>
  <c r="R366" i="1" s="1"/>
  <c r="AD363" i="1"/>
  <c r="AE363" i="1" s="1"/>
  <c r="W363" i="1"/>
  <c r="AA363" i="1" s="1"/>
  <c r="U366" i="1" l="1"/>
  <c r="V366" i="1" s="1"/>
  <c r="X365" i="1"/>
  <c r="AB365" i="1"/>
  <c r="AC365" i="1" s="1"/>
  <c r="L366" i="1"/>
  <c r="N366" i="1" s="1"/>
  <c r="O366" i="1" s="1"/>
  <c r="AE362" i="1"/>
  <c r="AH362" i="1"/>
  <c r="AH363" i="1"/>
  <c r="Z363" i="1"/>
  <c r="T365" i="1"/>
  <c r="Y363" i="1"/>
  <c r="L367" i="1"/>
  <c r="M367" i="1" s="1"/>
  <c r="P367" i="1" s="1"/>
  <c r="AF363" i="1"/>
  <c r="AG363" i="1" s="1"/>
  <c r="AA362" i="1"/>
  <c r="Y362" i="1"/>
  <c r="Z362" i="1"/>
  <c r="W364" i="1"/>
  <c r="AA364" i="1" s="1"/>
  <c r="AD364" i="1"/>
  <c r="AE364" i="1" s="1"/>
  <c r="U367" i="1"/>
  <c r="V367" i="1" s="1"/>
  <c r="M366" i="1" l="1"/>
  <c r="P366" i="1" s="1"/>
  <c r="S366" i="1" s="1"/>
  <c r="N367" i="1"/>
  <c r="O367" i="1" s="1"/>
  <c r="S367" i="1"/>
  <c r="T367" i="1"/>
  <c r="Y364" i="1"/>
  <c r="AF364" i="1"/>
  <c r="AG364" i="1" s="1"/>
  <c r="AH364" i="1"/>
  <c r="AF362" i="1"/>
  <c r="AG362" i="1" s="1"/>
  <c r="Z364" i="1"/>
  <c r="X366" i="1"/>
  <c r="AB366" i="1"/>
  <c r="AC366" i="1" s="1"/>
  <c r="X367" i="1"/>
  <c r="AB367" i="1"/>
  <c r="AC367" i="1" s="1"/>
  <c r="AD365" i="1"/>
  <c r="AE365" i="1" s="1"/>
  <c r="W365" i="1"/>
  <c r="AA365" i="1" s="1"/>
  <c r="T366" i="1"/>
  <c r="Y365" i="1" l="1"/>
  <c r="W366" i="1"/>
  <c r="AA366" i="1" s="1"/>
  <c r="AD366" i="1"/>
  <c r="AE366" i="1" s="1"/>
  <c r="Z365" i="1"/>
  <c r="AD367" i="1"/>
  <c r="AE367" i="1" s="1"/>
  <c r="W367" i="1"/>
  <c r="AA367" i="1" s="1"/>
  <c r="AF365" i="1"/>
  <c r="AG365" i="1" s="1"/>
  <c r="AH365" i="1"/>
  <c r="Z366" i="1" l="1"/>
  <c r="Y366" i="1"/>
  <c r="AF367" i="1"/>
  <c r="AG367" i="1" s="1"/>
  <c r="Y367" i="1"/>
  <c r="Z367" i="1"/>
  <c r="AH367" i="1"/>
  <c r="AF366" i="1"/>
  <c r="AG366" i="1" s="1"/>
  <c r="AH366" i="1"/>
</calcChain>
</file>

<file path=xl/sharedStrings.xml><?xml version="1.0" encoding="utf-8"?>
<sst xmlns="http://schemas.openxmlformats.org/spreadsheetml/2006/main" count="36" uniqueCount="36">
  <si>
    <t>Latitude (+ to N)</t>
  </si>
  <si>
    <t>Longitude (+ to E)</t>
  </si>
  <si>
    <t>Time Zone (+ to E)</t>
  </si>
  <si>
    <t>Local Time (hrs)</t>
  </si>
  <si>
    <t>Year</t>
  </si>
  <si>
    <t>NOAA Solar Calculations - Change any of the highlighted cells to get solar position data for that location and time-of-day for a year.</t>
  </si>
  <si>
    <t>Date</t>
    <phoneticPr fontId="2" type="noConversion"/>
  </si>
  <si>
    <t>Time (past local midnight)</t>
    <phoneticPr fontId="2" type="noConversion"/>
  </si>
  <si>
    <r>
      <t xml:space="preserve">JD
</t>
    </r>
    <r>
      <rPr>
        <sz val="11"/>
        <rFont val="Calibri"/>
        <family val="2"/>
      </rPr>
      <t xml:space="preserve">Julian Day
</t>
    </r>
    <r>
      <rPr>
        <sz val="11"/>
        <rFont val="細明體"/>
        <family val="3"/>
        <charset val="136"/>
      </rPr>
      <t>儒略日</t>
    </r>
    <r>
      <rPr>
        <sz val="11"/>
        <rFont val="Calibri"/>
        <family val="2"/>
      </rPr>
      <t xml:space="preserve"> JD</t>
    </r>
    <phoneticPr fontId="2" type="noConversion"/>
  </si>
  <si>
    <r>
      <t xml:space="preserve">T (τ)
</t>
    </r>
    <r>
      <rPr>
        <sz val="11"/>
        <rFont val="Calibri"/>
        <family val="2"/>
      </rPr>
      <t xml:space="preserve">Julian Century
</t>
    </r>
    <r>
      <rPr>
        <sz val="11"/>
        <rFont val="細明體"/>
        <family val="3"/>
        <charset val="136"/>
      </rPr>
      <t>儒略世紀數</t>
    </r>
    <r>
      <rPr>
        <sz val="11"/>
        <rFont val="Calibri"/>
        <family val="2"/>
      </rPr>
      <t xml:space="preserve"> T (τ)  …… 21.1</t>
    </r>
    <phoneticPr fontId="2" type="noConversion"/>
  </si>
  <si>
    <r>
      <t xml:space="preserve">Lo
</t>
    </r>
    <r>
      <rPr>
        <sz val="11"/>
        <rFont val="Calibri"/>
        <family val="2"/>
      </rPr>
      <t xml:space="preserve">Geom Mean Long Sun (deg)
</t>
    </r>
    <r>
      <rPr>
        <sz val="11"/>
        <rFont val="細明體"/>
        <family val="3"/>
        <charset val="136"/>
      </rPr>
      <t>太陽幾何平黃經</t>
    </r>
    <r>
      <rPr>
        <sz val="11"/>
        <rFont val="Calibri"/>
        <family val="2"/>
      </rPr>
      <t xml:space="preserve"> Lo  24</t>
    </r>
    <r>
      <rPr>
        <sz val="11"/>
        <rFont val="細明體"/>
        <family val="3"/>
        <charset val="136"/>
      </rPr>
      <t>章</t>
    </r>
    <phoneticPr fontId="2" type="noConversion"/>
  </si>
  <si>
    <r>
      <t xml:space="preserve">M
</t>
    </r>
    <r>
      <rPr>
        <sz val="11"/>
        <rFont val="Calibri"/>
        <family val="2"/>
      </rPr>
      <t xml:space="preserve">Geom Mean Anom Sun (deg)
</t>
    </r>
    <r>
      <rPr>
        <sz val="11"/>
        <rFont val="細明體"/>
        <family val="3"/>
        <charset val="136"/>
      </rPr>
      <t>太陽平近點角</t>
    </r>
    <r>
      <rPr>
        <sz val="11"/>
        <rFont val="Calibri"/>
        <family val="2"/>
      </rPr>
      <t xml:space="preserve"> M     24</t>
    </r>
    <r>
      <rPr>
        <sz val="11"/>
        <rFont val="細明體"/>
        <family val="3"/>
        <charset val="136"/>
      </rPr>
      <t>章</t>
    </r>
    <phoneticPr fontId="2" type="noConversion"/>
  </si>
  <si>
    <r>
      <t>e</t>
    </r>
    <r>
      <rPr>
        <sz val="11"/>
        <color theme="1"/>
        <rFont val="新細明體"/>
        <family val="1"/>
        <charset val="136"/>
        <scheme val="minor"/>
      </rPr>
      <t xml:space="preserve">
Eccent Earth Orbit
</t>
    </r>
    <r>
      <rPr>
        <sz val="11"/>
        <color indexed="8"/>
        <rFont val="細明體"/>
        <family val="3"/>
        <charset val="136"/>
      </rPr>
      <t>地球軌道離心率</t>
    </r>
    <r>
      <rPr>
        <sz val="11"/>
        <color theme="1"/>
        <rFont val="新細明體"/>
        <family val="1"/>
        <charset val="136"/>
        <scheme val="minor"/>
      </rPr>
      <t xml:space="preserve">  e      24</t>
    </r>
    <r>
      <rPr>
        <sz val="11"/>
        <color indexed="8"/>
        <rFont val="細明體"/>
        <family val="3"/>
        <charset val="136"/>
      </rPr>
      <t>章</t>
    </r>
    <r>
      <rPr>
        <sz val="11"/>
        <color theme="1"/>
        <rFont val="新細明體"/>
        <family val="1"/>
        <charset val="136"/>
        <scheme val="minor"/>
      </rPr>
      <t/>
    </r>
    <phoneticPr fontId="2" type="noConversion"/>
  </si>
  <si>
    <r>
      <t>C</t>
    </r>
    <r>
      <rPr>
        <sz val="11"/>
        <color theme="1"/>
        <rFont val="新細明體"/>
        <family val="1"/>
        <charset val="136"/>
        <scheme val="minor"/>
      </rPr>
      <t xml:space="preserve">
Sun Eq of Ctr
</t>
    </r>
    <r>
      <rPr>
        <sz val="11"/>
        <color indexed="8"/>
        <rFont val="細明體"/>
        <family val="3"/>
        <charset val="136"/>
      </rPr>
      <t>太陽中間方程</t>
    </r>
    <r>
      <rPr>
        <sz val="11"/>
        <color theme="1"/>
        <rFont val="新細明體"/>
        <family val="1"/>
        <charset val="136"/>
        <scheme val="minor"/>
      </rPr>
      <t xml:space="preserve">  C     24</t>
    </r>
    <r>
      <rPr>
        <sz val="11"/>
        <color indexed="8"/>
        <rFont val="細明體"/>
        <family val="3"/>
        <charset val="136"/>
      </rPr>
      <t>章</t>
    </r>
    <r>
      <rPr>
        <sz val="11"/>
        <color theme="1"/>
        <rFont val="新細明體"/>
        <family val="1"/>
        <charset val="136"/>
        <scheme val="minor"/>
      </rPr>
      <t/>
    </r>
    <phoneticPr fontId="2" type="noConversion"/>
  </si>
  <si>
    <r>
      <t>Θ</t>
    </r>
    <r>
      <rPr>
        <sz val="11"/>
        <color theme="1"/>
        <rFont val="新細明體"/>
        <family val="1"/>
        <charset val="136"/>
        <scheme val="minor"/>
      </rPr>
      <t xml:space="preserve">
Sun True Long (deg)
</t>
    </r>
    <r>
      <rPr>
        <sz val="11"/>
        <color indexed="8"/>
        <rFont val="細明體"/>
        <family val="3"/>
        <charset val="136"/>
      </rPr>
      <t>太陽的真黃經</t>
    </r>
    <r>
      <rPr>
        <sz val="11"/>
        <color theme="1"/>
        <rFont val="新細明體"/>
        <family val="1"/>
        <charset val="136"/>
        <scheme val="minor"/>
      </rPr>
      <t xml:space="preserve"> Θ      24</t>
    </r>
    <r>
      <rPr>
        <sz val="11"/>
        <color indexed="8"/>
        <rFont val="細明體"/>
        <family val="3"/>
        <charset val="136"/>
      </rPr>
      <t>章</t>
    </r>
    <phoneticPr fontId="2" type="noConversion"/>
  </si>
  <si>
    <r>
      <t>v</t>
    </r>
    <r>
      <rPr>
        <sz val="11"/>
        <color theme="1"/>
        <rFont val="新細明體"/>
        <family val="1"/>
        <charset val="136"/>
        <scheme val="minor"/>
      </rPr>
      <t xml:space="preserve">
Sun True Anom (deg)
</t>
    </r>
    <r>
      <rPr>
        <sz val="11"/>
        <color indexed="8"/>
        <rFont val="細明體"/>
        <family val="3"/>
        <charset val="136"/>
      </rPr>
      <t>太陽真近點角</t>
    </r>
    <r>
      <rPr>
        <sz val="11"/>
        <color theme="1"/>
        <rFont val="新細明體"/>
        <family val="1"/>
        <charset val="136"/>
        <scheme val="minor"/>
      </rPr>
      <t xml:space="preserve"> v     24</t>
    </r>
    <r>
      <rPr>
        <sz val="11"/>
        <color indexed="8"/>
        <rFont val="細明體"/>
        <family val="3"/>
        <charset val="136"/>
      </rPr>
      <t>章</t>
    </r>
    <phoneticPr fontId="2" type="noConversion"/>
  </si>
  <si>
    <r>
      <t xml:space="preserve">R
</t>
    </r>
    <r>
      <rPr>
        <sz val="11"/>
        <rFont val="Calibri"/>
        <family val="2"/>
      </rPr>
      <t xml:space="preserve">Sun Rad Vector (AUs)
</t>
    </r>
    <r>
      <rPr>
        <sz val="11"/>
        <rFont val="細明體"/>
        <family val="3"/>
        <charset val="136"/>
      </rPr>
      <t>日地距離</t>
    </r>
    <r>
      <rPr>
        <sz val="11"/>
        <rFont val="Calibri"/>
        <family val="2"/>
      </rPr>
      <t xml:space="preserve"> R     24</t>
    </r>
    <r>
      <rPr>
        <sz val="11"/>
        <rFont val="細明體"/>
        <family val="3"/>
        <charset val="136"/>
      </rPr>
      <t>章</t>
    </r>
    <phoneticPr fontId="2" type="noConversion"/>
  </si>
  <si>
    <r>
      <t xml:space="preserve">λ
</t>
    </r>
    <r>
      <rPr>
        <sz val="11"/>
        <rFont val="Calibri"/>
        <family val="2"/>
      </rPr>
      <t xml:space="preserve">Sun App Long (deg)
</t>
    </r>
    <r>
      <rPr>
        <sz val="11"/>
        <rFont val="細明體"/>
        <family val="3"/>
        <charset val="136"/>
      </rPr>
      <t>太陽的視黃經</t>
    </r>
    <r>
      <rPr>
        <sz val="11"/>
        <rFont val="Calibri"/>
        <family val="2"/>
      </rPr>
      <t xml:space="preserve"> λ     24</t>
    </r>
    <r>
      <rPr>
        <sz val="11"/>
        <rFont val="細明體"/>
        <family val="3"/>
        <charset val="136"/>
      </rPr>
      <t>章</t>
    </r>
    <phoneticPr fontId="2" type="noConversion"/>
  </si>
  <si>
    <r>
      <t xml:space="preserve">εo  
</t>
    </r>
    <r>
      <rPr>
        <sz val="11"/>
        <rFont val="Calibri"/>
        <family val="2"/>
      </rPr>
      <t xml:space="preserve">Mean Obliq Ecliptic (deg)
</t>
    </r>
    <r>
      <rPr>
        <sz val="11"/>
        <rFont val="細明體"/>
        <family val="3"/>
        <charset val="136"/>
      </rPr>
      <t>黃赤交角</t>
    </r>
    <r>
      <rPr>
        <sz val="11"/>
        <rFont val="Calibri"/>
        <family val="2"/>
      </rPr>
      <t xml:space="preserve">     εo     21</t>
    </r>
    <r>
      <rPr>
        <sz val="11"/>
        <rFont val="細明體"/>
        <family val="3"/>
        <charset val="136"/>
      </rPr>
      <t>章</t>
    </r>
    <phoneticPr fontId="2" type="noConversion"/>
  </si>
  <si>
    <r>
      <t xml:space="preserve">ε
</t>
    </r>
    <r>
      <rPr>
        <sz val="11"/>
        <rFont val="Calibri"/>
        <family val="2"/>
      </rPr>
      <t xml:space="preserve">Obliq Corr (deg)
</t>
    </r>
    <r>
      <rPr>
        <sz val="11"/>
        <rFont val="細明體"/>
        <family val="3"/>
        <charset val="136"/>
      </rPr>
      <t>修正後真黃赤交角</t>
    </r>
    <r>
      <rPr>
        <sz val="11"/>
        <rFont val="Calibri"/>
        <family val="2"/>
      </rPr>
      <t>ε</t>
    </r>
    <phoneticPr fontId="2" type="noConversion"/>
  </si>
  <si>
    <r>
      <t xml:space="preserve">α
</t>
    </r>
    <r>
      <rPr>
        <sz val="11"/>
        <rFont val="Calibri"/>
        <family val="2"/>
      </rPr>
      <t xml:space="preserve">Sun Rt Ascen (deg)
</t>
    </r>
    <r>
      <rPr>
        <sz val="11"/>
        <rFont val="細明體"/>
        <family val="3"/>
        <charset val="136"/>
      </rPr>
      <t>太陽的地心視赤經</t>
    </r>
    <r>
      <rPr>
        <sz val="11"/>
        <rFont val="Calibri"/>
        <family val="2"/>
      </rPr>
      <t>α 24.6</t>
    </r>
    <r>
      <rPr>
        <sz val="11"/>
        <color theme="1"/>
        <rFont val="新細明體"/>
        <family val="1"/>
        <charset val="136"/>
        <scheme val="minor"/>
      </rPr>
      <t xml:space="preserve">
</t>
    </r>
    <phoneticPr fontId="2" type="noConversion"/>
  </si>
  <si>
    <r>
      <t xml:space="preserve">δ
</t>
    </r>
    <r>
      <rPr>
        <sz val="11"/>
        <rFont val="Calibri"/>
        <family val="2"/>
      </rPr>
      <t xml:space="preserve">Sun Declin (deg)
</t>
    </r>
    <r>
      <rPr>
        <sz val="11"/>
        <rFont val="細明體"/>
        <family val="3"/>
        <charset val="136"/>
      </rPr>
      <t>太陽的地心視赤緯</t>
    </r>
    <r>
      <rPr>
        <sz val="11"/>
        <rFont val="Calibri"/>
        <family val="2"/>
      </rPr>
      <t>δ 24.7</t>
    </r>
    <phoneticPr fontId="2" type="noConversion"/>
  </si>
  <si>
    <r>
      <rPr>
        <b/>
        <sz val="11"/>
        <color indexed="10"/>
        <rFont val="Calibri"/>
        <family val="2"/>
      </rPr>
      <t>y</t>
    </r>
    <r>
      <rPr>
        <sz val="11"/>
        <rFont val="Calibri"/>
        <family val="2"/>
      </rPr>
      <t xml:space="preserve">
var y
=tan^2(ε/2)
</t>
    </r>
    <r>
      <rPr>
        <sz val="11"/>
        <rFont val="細明體"/>
        <family val="3"/>
        <charset val="136"/>
      </rPr>
      <t>中間量</t>
    </r>
    <r>
      <rPr>
        <sz val="11"/>
        <rFont val="Calibri"/>
        <family val="2"/>
      </rPr>
      <t xml:space="preserve"> y  27</t>
    </r>
    <r>
      <rPr>
        <sz val="11"/>
        <rFont val="細明體"/>
        <family val="3"/>
        <charset val="136"/>
      </rPr>
      <t xml:space="preserve">章
</t>
    </r>
    <r>
      <rPr>
        <sz val="11"/>
        <rFont val="Calibri"/>
        <family val="2"/>
      </rPr>
      <t>…… 27.3</t>
    </r>
    <phoneticPr fontId="2" type="noConversion"/>
  </si>
  <si>
    <r>
      <rPr>
        <b/>
        <sz val="11"/>
        <color indexed="10"/>
        <rFont val="Calibri"/>
        <family val="2"/>
      </rPr>
      <t>E</t>
    </r>
    <r>
      <rPr>
        <sz val="11"/>
        <rFont val="Calibri"/>
        <family val="2"/>
      </rPr>
      <t xml:space="preserve">
Eq of Time (minutes)
</t>
    </r>
    <r>
      <rPr>
        <sz val="11"/>
        <rFont val="細明體"/>
        <family val="3"/>
        <charset val="136"/>
      </rPr>
      <t>均時差</t>
    </r>
    <r>
      <rPr>
        <sz val="11"/>
        <rFont val="Calibri"/>
        <family val="2"/>
      </rPr>
      <t xml:space="preserve"> E    27</t>
    </r>
    <r>
      <rPr>
        <sz val="11"/>
        <rFont val="細明體"/>
        <family val="3"/>
        <charset val="136"/>
      </rPr>
      <t xml:space="preserve">章
</t>
    </r>
    <r>
      <rPr>
        <sz val="11"/>
        <rFont val="Calibri"/>
        <family val="2"/>
      </rPr>
      <t>…… 27.3</t>
    </r>
    <phoneticPr fontId="2" type="noConversion"/>
  </si>
  <si>
    <r>
      <rPr>
        <b/>
        <sz val="11"/>
        <color indexed="10"/>
        <rFont val="Calibri"/>
        <family val="2"/>
      </rPr>
      <t>Ho</t>
    </r>
    <r>
      <rPr>
        <sz val="11"/>
        <rFont val="Calibri"/>
        <family val="2"/>
      </rPr>
      <t xml:space="preserve"> Sunrise (deg)
Ho  14</t>
    </r>
    <r>
      <rPr>
        <sz val="11"/>
        <rFont val="細明體"/>
        <family val="3"/>
        <charset val="136"/>
      </rPr>
      <t>章</t>
    </r>
    <phoneticPr fontId="2" type="noConversion"/>
  </si>
  <si>
    <r>
      <t xml:space="preserve">Solar Noon (LST)
</t>
    </r>
    <r>
      <rPr>
        <sz val="11"/>
        <color indexed="8"/>
        <rFont val="細明體"/>
        <family val="3"/>
        <charset val="136"/>
      </rPr>
      <t>中天時間</t>
    </r>
    <phoneticPr fontId="2" type="noConversion"/>
  </si>
  <si>
    <r>
      <t xml:space="preserve">Sunrise Time (LST)
</t>
    </r>
    <r>
      <rPr>
        <sz val="11"/>
        <color indexed="8"/>
        <rFont val="細明體"/>
        <family val="3"/>
        <charset val="136"/>
      </rPr>
      <t>日升</t>
    </r>
    <phoneticPr fontId="2" type="noConversion"/>
  </si>
  <si>
    <r>
      <t xml:space="preserve">Sunset Time (LST)
</t>
    </r>
    <r>
      <rPr>
        <sz val="11"/>
        <color indexed="8"/>
        <rFont val="細明體"/>
        <family val="3"/>
        <charset val="136"/>
      </rPr>
      <t>日落</t>
    </r>
    <phoneticPr fontId="2" type="noConversion"/>
  </si>
  <si>
    <r>
      <t xml:space="preserve">Sunlight Duration (minutes)
</t>
    </r>
    <r>
      <rPr>
        <sz val="11"/>
        <color indexed="8"/>
        <rFont val="細明體"/>
        <family val="3"/>
        <charset val="136"/>
      </rPr>
      <t>日照時數</t>
    </r>
    <r>
      <rPr>
        <sz val="11"/>
        <color theme="1"/>
        <rFont val="新細明體"/>
        <family val="1"/>
        <charset val="136"/>
        <scheme val="minor"/>
      </rPr>
      <t xml:space="preserve"> ( </t>
    </r>
    <r>
      <rPr>
        <sz val="11"/>
        <color indexed="8"/>
        <rFont val="細明體"/>
        <family val="3"/>
        <charset val="136"/>
      </rPr>
      <t>分鐘</t>
    </r>
    <r>
      <rPr>
        <sz val="11"/>
        <color theme="1"/>
        <rFont val="新細明體"/>
        <family val="1"/>
        <charset val="136"/>
        <scheme val="minor"/>
      </rPr>
      <t xml:space="preserve"> )
</t>
    </r>
    <phoneticPr fontId="2" type="noConversion"/>
  </si>
  <si>
    <r>
      <t xml:space="preserve">True Solar Time (min)
</t>
    </r>
    <r>
      <rPr>
        <sz val="11"/>
        <color indexed="8"/>
        <rFont val="細明體"/>
        <family val="3"/>
        <charset val="136"/>
      </rPr>
      <t>真太陽時</t>
    </r>
    <phoneticPr fontId="2" type="noConversion"/>
  </si>
  <si>
    <r>
      <t xml:space="preserve">Hour Angle (deg)
</t>
    </r>
    <r>
      <rPr>
        <sz val="11"/>
        <color indexed="8"/>
        <rFont val="細明體"/>
        <family val="3"/>
        <charset val="136"/>
      </rPr>
      <t>時角</t>
    </r>
    <phoneticPr fontId="2" type="noConversion"/>
  </si>
  <si>
    <r>
      <t xml:space="preserve">Solar Zenith Angle (deg)
</t>
    </r>
    <r>
      <rPr>
        <sz val="11"/>
        <color indexed="8"/>
        <rFont val="細明體"/>
        <family val="3"/>
        <charset val="136"/>
      </rPr>
      <t>太陽天頂角</t>
    </r>
    <phoneticPr fontId="2" type="noConversion"/>
  </si>
  <si>
    <r>
      <t xml:space="preserve">Solar Elevation Angle (deg)
</t>
    </r>
    <r>
      <rPr>
        <sz val="11"/>
        <color indexed="8"/>
        <rFont val="細明體"/>
        <family val="3"/>
        <charset val="136"/>
      </rPr>
      <t>太陽高度角</t>
    </r>
    <phoneticPr fontId="2" type="noConversion"/>
  </si>
  <si>
    <r>
      <t xml:space="preserve">Approx Atmospheric Refraction (deg)
</t>
    </r>
    <r>
      <rPr>
        <sz val="11"/>
        <color indexed="8"/>
        <rFont val="細明體"/>
        <family val="3"/>
        <charset val="136"/>
      </rPr>
      <t>大氣折射</t>
    </r>
    <phoneticPr fontId="2" type="noConversion"/>
  </si>
  <si>
    <r>
      <t xml:space="preserve">Solar Elevation corrected for atm refraction (deg)
</t>
    </r>
    <r>
      <rPr>
        <sz val="11"/>
        <color indexed="8"/>
        <rFont val="細明體"/>
        <family val="3"/>
        <charset val="136"/>
      </rPr>
      <t>太陽高度的大氣壓折射改正</t>
    </r>
    <phoneticPr fontId="2" type="noConversion"/>
  </si>
  <si>
    <r>
      <t xml:space="preserve">Solar Azimuth Angle (deg cw from N)
</t>
    </r>
    <r>
      <rPr>
        <sz val="11"/>
        <color indexed="8"/>
        <rFont val="細明體"/>
        <family val="3"/>
        <charset val="136"/>
      </rPr>
      <t>太陽方位角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</si>
</sst>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8" formatCode="0.00000000"/>
    <numFmt numFmtId="189" formatCode="h:mm:ss;@"/>
  </numFmts>
  <fonts count="9" x14ac:knownFonts="1">
    <font>
      <sz val="11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b/>
      <sz val="11"/>
      <color indexed="10"/>
      <name val="Calibri"/>
      <family val="2"/>
    </font>
    <font>
      <sz val="11"/>
      <name val="Calibri"/>
      <family val="2"/>
    </font>
    <font>
      <sz val="11"/>
      <name val="細明體"/>
      <family val="3"/>
      <charset val="136"/>
    </font>
    <font>
      <b/>
      <sz val="12"/>
      <color indexed="10"/>
      <name val="Calibri"/>
      <family val="2"/>
    </font>
    <font>
      <sz val="11"/>
      <color indexed="8"/>
      <name val="細明體"/>
      <family val="3"/>
      <charset val="136"/>
    </font>
    <font>
      <b/>
      <sz val="14"/>
      <color theme="1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1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0" fillId="0" borderId="0" xfId="0" applyAlignment="1"/>
    <xf numFmtId="14" fontId="0" fillId="0" borderId="1" xfId="0" applyNumberFormat="1" applyBorder="1"/>
    <xf numFmtId="189" fontId="0" fillId="0" borderId="1" xfId="0" applyNumberFormat="1" applyBorder="1"/>
    <xf numFmtId="2" fontId="0" fillId="0" borderId="1" xfId="0" applyNumberFormat="1" applyBorder="1"/>
    <xf numFmtId="188" fontId="0" fillId="0" borderId="1" xfId="0" applyNumberFormat="1" applyBorder="1"/>
    <xf numFmtId="0" fontId="0" fillId="0" borderId="1" xfId="0" applyBorder="1"/>
    <xf numFmtId="0" fontId="0" fillId="3" borderId="1" xfId="0" applyFill="1" applyBorder="1" applyProtection="1">
      <protection locked="0"/>
    </xf>
    <xf numFmtId="189" fontId="0" fillId="3" borderId="1" xfId="0" applyNumberFormat="1" applyFill="1" applyBorder="1" applyProtection="1">
      <protection locked="0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altLang="en-US"/>
              <a:t>Analemma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Calculations!$AH$1</c:f>
              <c:strCache>
                <c:ptCount val="1"/>
                <c:pt idx="0">
                  <c:v>Solar Azimuth Angle (deg cw from N)
太陽方位角</c:v>
                </c:pt>
              </c:strCache>
            </c:strRef>
          </c:tx>
          <c:marker>
            <c:symbol val="none"/>
          </c:marker>
          <c:xVal>
            <c:numRef>
              <c:f>Calculations!$AE$2:$AE$367</c:f>
              <c:numCache>
                <c:formatCode>General</c:formatCode>
                <c:ptCount val="366"/>
                <c:pt idx="0">
                  <c:v>41.954510324303527</c:v>
                </c:pt>
                <c:pt idx="1">
                  <c:v>42.041092411008322</c:v>
                </c:pt>
                <c:pt idx="2">
                  <c:v>42.135008327281994</c:v>
                </c:pt>
                <c:pt idx="3">
                  <c:v>42.236220254683261</c:v>
                </c:pt>
                <c:pt idx="4">
                  <c:v>42.344687424828926</c:v>
                </c:pt>
                <c:pt idx="5">
                  <c:v>42.460366158810707</c:v>
                </c:pt>
                <c:pt idx="6">
                  <c:v>42.583209909080438</c:v>
                </c:pt>
                <c:pt idx="7">
                  <c:v>42.713169303628156</c:v>
                </c:pt>
                <c:pt idx="8">
                  <c:v>42.85019219227479</c:v>
                </c:pt>
                <c:pt idx="9">
                  <c:v>42.994223694899119</c:v>
                </c:pt>
                <c:pt idx="10">
                  <c:v>43.145206251419772</c:v>
                </c:pt>
                <c:pt idx="11">
                  <c:v>43.303079673354304</c:v>
                </c:pt>
                <c:pt idx="12">
                  <c:v>43.467781196782958</c:v>
                </c:pt>
                <c:pt idx="13">
                  <c:v>43.639245536548266</c:v>
                </c:pt>
                <c:pt idx="14">
                  <c:v>43.817404941528522</c:v>
                </c:pt>
                <c:pt idx="15">
                  <c:v>44.002189250832423</c:v>
                </c:pt>
                <c:pt idx="16">
                  <c:v>44.193525950766123</c:v>
                </c:pt>
                <c:pt idx="17">
                  <c:v>44.391340232441124</c:v>
                </c:pt>
                <c:pt idx="18">
                  <c:v>44.595555049893683</c:v>
                </c:pt>
                <c:pt idx="19">
                  <c:v>44.806091178601342</c:v>
                </c:pt>
                <c:pt idx="20">
                  <c:v>45.022867274291109</c:v>
                </c:pt>
                <c:pt idx="21">
                  <c:v>45.24579993194402</c:v>
                </c:pt>
                <c:pt idx="22">
                  <c:v>45.474803744912947</c:v>
                </c:pt>
                <c:pt idx="23">
                  <c:v>45.709791364079649</c:v>
                </c:pt>
                <c:pt idx="24">
                  <c:v>45.950673556985876</c:v>
                </c:pt>
                <c:pt idx="25">
                  <c:v>46.197359266883133</c:v>
                </c:pt>
                <c:pt idx="26">
                  <c:v>46.449755671656519</c:v>
                </c:pt>
                <c:pt idx="27">
                  <c:v>46.707768242580023</c:v>
                </c:pt>
                <c:pt idx="28">
                  <c:v>46.971300802874772</c:v>
                </c:pt>
                <c:pt idx="29">
                  <c:v>47.240255586041563</c:v>
                </c:pt>
                <c:pt idx="30">
                  <c:v>47.51453329394613</c:v>
                </c:pt>
                <c:pt idx="31">
                  <c:v>47.794033154641852</c:v>
                </c:pt>
                <c:pt idx="32">
                  <c:v>48.078652979914153</c:v>
                </c:pt>
                <c:pt idx="33">
                  <c:v>48.368289222536148</c:v>
                </c:pt>
                <c:pt idx="34">
                  <c:v>48.662837033223411</c:v>
                </c:pt>
                <c:pt idx="35">
                  <c:v>48.962190317278441</c:v>
                </c:pt>
                <c:pt idx="36">
                  <c:v>49.266241790915814</c:v>
                </c:pt>
                <c:pt idx="37">
                  <c:v>49.574883037255645</c:v>
                </c:pt>
                <c:pt idx="38">
                  <c:v>49.88800456197054</c:v>
                </c:pt>
                <c:pt idx="39">
                  <c:v>50.205495848576966</c:v>
                </c:pt>
                <c:pt idx="40">
                  <c:v>50.527245413348012</c:v>
                </c:pt>
                <c:pt idx="41">
                  <c:v>50.853140859829438</c:v>
                </c:pt>
                <c:pt idx="42">
                  <c:v>51.183068932936116</c:v>
                </c:pt>
                <c:pt idx="43">
                  <c:v>51.516915572602763</c:v>
                </c:pt>
                <c:pt idx="44">
                  <c:v>51.854565966959633</c:v>
                </c:pt>
                <c:pt idx="45">
                  <c:v>52.195904604995512</c:v>
                </c:pt>
                <c:pt idx="46">
                  <c:v>52.540815328682498</c:v>
                </c:pt>
                <c:pt idx="47">
                  <c:v>52.889181384511978</c:v>
                </c:pt>
                <c:pt idx="48">
                  <c:v>53.240885474410085</c:v>
                </c:pt>
                <c:pt idx="49">
                  <c:v>53.595809805986036</c:v>
                </c:pt>
                <c:pt idx="50">
                  <c:v>53.953836142068035</c:v>
                </c:pt>
                <c:pt idx="51">
                  <c:v>54.314845849481159</c:v>
                </c:pt>
                <c:pt idx="52">
                  <c:v>54.678719947021946</c:v>
                </c:pt>
                <c:pt idx="53">
                  <c:v>55.045339152582649</c:v>
                </c:pt>
                <c:pt idx="54">
                  <c:v>55.414583929378416</c:v>
                </c:pt>
                <c:pt idx="55">
                  <c:v>55.786334531231944</c:v>
                </c:pt>
                <c:pt idx="56">
                  <c:v>56.160471046872665</c:v>
                </c:pt>
                <c:pt idx="57">
                  <c:v>56.536873443214382</c:v>
                </c:pt>
                <c:pt idx="58">
                  <c:v>56.915421607558358</c:v>
                </c:pt>
                <c:pt idx="59">
                  <c:v>57.295995388707659</c:v>
                </c:pt>
                <c:pt idx="60">
                  <c:v>57.678474636942724</c:v>
                </c:pt>
                <c:pt idx="61">
                  <c:v>58.062739242842071</c:v>
                </c:pt>
                <c:pt idx="62">
                  <c:v>58.448669174922031</c:v>
                </c:pt>
                <c:pt idx="63">
                  <c:v>58.836144516080147</c:v>
                </c:pt>
                <c:pt idx="64">
                  <c:v>59.225045498828443</c:v>
                </c:pt>
                <c:pt idx="65">
                  <c:v>59.615252539310376</c:v>
                </c:pt>
                <c:pt idx="66">
                  <c:v>60.006646270104127</c:v>
                </c:pt>
                <c:pt idx="67">
                  <c:v>60.399107571815172</c:v>
                </c:pt>
                <c:pt idx="68">
                  <c:v>60.792517603467928</c:v>
                </c:pt>
                <c:pt idx="69">
                  <c:v>61.186757831720712</c:v>
                </c:pt>
                <c:pt idx="70">
                  <c:v>61.581710058921715</c:v>
                </c:pt>
                <c:pt idx="71">
                  <c:v>61.977256450036748</c:v>
                </c:pt>
                <c:pt idx="72">
                  <c:v>62.37327955848609</c:v>
                </c:pt>
                <c:pt idx="73">
                  <c:v>62.769662350930275</c:v>
                </c:pt>
                <c:pt idx="74">
                  <c:v>63.166288231052583</c:v>
                </c:pt>
                <c:pt idx="75">
                  <c:v>63.563041062382013</c:v>
                </c:pt>
                <c:pt idx="76">
                  <c:v>63.959805190224941</c:v>
                </c:pt>
                <c:pt idx="77">
                  <c:v>64.356465462754983</c:v>
                </c:pt>
                <c:pt idx="78">
                  <c:v>64.752907251326917</c:v>
                </c:pt>
                <c:pt idx="79">
                  <c:v>65.149016470086636</c:v>
                </c:pt>
                <c:pt idx="80">
                  <c:v>65.544679594941783</c:v>
                </c:pt>
                <c:pt idx="81">
                  <c:v>65.939783681965665</c:v>
                </c:pt>
                <c:pt idx="82">
                  <c:v>66.334216385313681</c:v>
                </c:pt>
                <c:pt idx="83">
                  <c:v>66.727865974721738</c:v>
                </c:pt>
                <c:pt idx="84">
                  <c:v>67.120621352668124</c:v>
                </c:pt>
                <c:pt idx="85">
                  <c:v>67.512372071275749</c:v>
                </c:pt>
                <c:pt idx="86">
                  <c:v>67.903008349031012</c:v>
                </c:pt>
                <c:pt idx="87">
                  <c:v>68.292421087395979</c:v>
                </c:pt>
                <c:pt idx="88">
                  <c:v>68.680501887398663</c:v>
                </c:pt>
                <c:pt idx="89">
                  <c:v>69.067143066262318</c:v>
                </c:pt>
                <c:pt idx="90">
                  <c:v>69.452237674166398</c:v>
                </c:pt>
                <c:pt idx="91">
                  <c:v>69.835679511202173</c:v>
                </c:pt>
                <c:pt idx="92">
                  <c:v>70.217363144598465</c:v>
                </c:pt>
                <c:pt idx="93">
                  <c:v>70.597183926287869</c:v>
                </c:pt>
                <c:pt idx="94">
                  <c:v>70.97503801088412</c:v>
                </c:pt>
                <c:pt idx="95">
                  <c:v>71.350822374139256</c:v>
                </c:pt>
                <c:pt idx="96">
                  <c:v>71.724434831945899</c:v>
                </c:pt>
                <c:pt idx="97">
                  <c:v>72.095774059949861</c:v>
                </c:pt>
                <c:pt idx="98">
                  <c:v>72.464739613844486</c:v>
                </c:pt>
                <c:pt idx="99">
                  <c:v>72.831231950401332</c:v>
                </c:pt>
                <c:pt idx="100">
                  <c:v>73.195152449313525</c:v>
                </c:pt>
                <c:pt idx="101">
                  <c:v>73.556403435912685</c:v>
                </c:pt>
                <c:pt idx="102">
                  <c:v>73.914888204828259</c:v>
                </c:pt>
                <c:pt idx="103">
                  <c:v>74.270511044661276</c:v>
                </c:pt>
                <c:pt idx="104">
                  <c:v>74.623177263743685</c:v>
                </c:pt>
                <c:pt idx="105">
                  <c:v>74.972793217070205</c:v>
                </c:pt>
                <c:pt idx="106">
                  <c:v>75.319266334475287</c:v>
                </c:pt>
                <c:pt idx="107">
                  <c:v>75.662505150157912</c:v>
                </c:pt>
                <c:pt idx="108">
                  <c:v>76.002419333648803</c:v>
                </c:pt>
                <c:pt idx="109">
                  <c:v>76.338919722326494</c:v>
                </c:pt>
                <c:pt idx="110">
                  <c:v>76.671918355609606</c:v>
                </c:pt>
                <c:pt idx="111">
                  <c:v>77.001328510954636</c:v>
                </c:pt>
                <c:pt idx="112">
                  <c:v>77.327064741806012</c:v>
                </c:pt>
                <c:pt idx="113">
                  <c:v>77.649042917662868</c:v>
                </c:pt>
                <c:pt idx="114">
                  <c:v>77.967180266443918</c:v>
                </c:pt>
                <c:pt idx="115">
                  <c:v>78.281395419347589</c:v>
                </c:pt>
                <c:pt idx="116">
                  <c:v>78.591608458428269</c:v>
                </c:pt>
                <c:pt idx="117">
                  <c:v>78.897740967130886</c:v>
                </c:pt>
                <c:pt idx="118">
                  <c:v>79.199716084046045</c:v>
                </c:pt>
                <c:pt idx="119">
                  <c:v>79.497458560169775</c:v>
                </c:pt>
                <c:pt idx="120">
                  <c:v>79.790894819982213</c:v>
                </c:pt>
                <c:pt idx="121">
                  <c:v>80.079953026674389</c:v>
                </c:pt>
                <c:pt idx="122">
                  <c:v>80.364563151875799</c:v>
                </c:pt>
                <c:pt idx="123">
                  <c:v>80.644657050257706</c:v>
                </c:pt>
                <c:pt idx="124">
                  <c:v>80.920168539395391</c:v>
                </c:pt>
                <c:pt idx="125">
                  <c:v>81.191033485288315</c:v>
                </c:pt>
                <c:pt idx="126">
                  <c:v>81.45718989393589</c:v>
                </c:pt>
                <c:pt idx="127">
                  <c:v>81.718578009359604</c:v>
                </c:pt>
                <c:pt idx="128">
                  <c:v>81.975140418438926</c:v>
                </c:pt>
                <c:pt idx="129">
                  <c:v>82.22682216289094</c:v>
                </c:pt>
                <c:pt idx="130">
                  <c:v>82.47357085866345</c:v>
                </c:pt>
                <c:pt idx="131">
                  <c:v>82.71533682292069</c:v>
                </c:pt>
                <c:pt idx="132">
                  <c:v>82.952073208681426</c:v>
                </c:pt>
                <c:pt idx="133">
                  <c:v>83.18373614700144</c:v>
                </c:pt>
                <c:pt idx="134">
                  <c:v>83.41028489637813</c:v>
                </c:pt>
                <c:pt idx="135">
                  <c:v>83.631681998779001</c:v>
                </c:pt>
                <c:pt idx="136">
                  <c:v>83.847893441342208</c:v>
                </c:pt>
                <c:pt idx="137">
                  <c:v>84.058888822360061</c:v>
                </c:pt>
                <c:pt idx="138">
                  <c:v>84.26464151961639</c:v>
                </c:pt>
                <c:pt idx="139">
                  <c:v>84.465128858491568</c:v>
                </c:pt>
                <c:pt idx="140">
                  <c:v>84.660332276452905</c:v>
                </c:pt>
                <c:pt idx="141">
                  <c:v>84.8502374796048</c:v>
                </c:pt>
                <c:pt idx="142">
                  <c:v>85.034834585864459</c:v>
                </c:pt>
                <c:pt idx="143">
                  <c:v>85.21411824802243</c:v>
                </c:pt>
                <c:pt idx="144">
                  <c:v>85.388087748469957</c:v>
                </c:pt>
                <c:pt idx="145">
                  <c:v>85.556747055677221</c:v>
                </c:pt>
                <c:pt idx="146">
                  <c:v>85.72010483062212</c:v>
                </c:pt>
                <c:pt idx="147">
                  <c:v>85.878174369305384</c:v>
                </c:pt>
                <c:pt idx="148">
                  <c:v>86.030973465257929</c:v>
                </c:pt>
                <c:pt idx="149">
                  <c:v>86.17852417363234</c:v>
                </c:pt>
                <c:pt idx="150">
                  <c:v>86.320852456115972</c:v>
                </c:pt>
                <c:pt idx="151">
                  <c:v>86.457987683641448</c:v>
                </c:pt>
                <c:pt idx="152">
                  <c:v>86.589961971854009</c:v>
                </c:pt>
                <c:pt idx="153">
                  <c:v>86.716809322709508</c:v>
                </c:pt>
                <c:pt idx="154">
                  <c:v>86.838564544730161</c:v>
                </c:pt>
                <c:pt idx="155">
                  <c:v>86.955261924648099</c:v>
                </c:pt>
                <c:pt idx="156">
                  <c:v>87.066933624912707</c:v>
                </c:pt>
                <c:pt idx="157">
                  <c:v>87.173607785364837</c:v>
                </c:pt>
                <c:pt idx="158">
                  <c:v>87.275306314035063</c:v>
                </c:pt>
                <c:pt idx="159">
                  <c:v>87.372042362351038</c:v>
                </c:pt>
                <c:pt idx="160">
                  <c:v>87.463817495126335</c:v>
                </c:pt>
                <c:pt idx="161">
                  <c:v>87.55061858668553</c:v>
                </c:pt>
                <c:pt idx="162">
                  <c:v>87.632414502661376</c:v>
                </c:pt>
                <c:pt idx="163">
                  <c:v>87.709152663463527</c:v>
                </c:pt>
                <c:pt idx="164">
                  <c:v>87.780755630834918</c:v>
                </c:pt>
                <c:pt idx="165">
                  <c:v>87.84711791290475</c:v>
                </c:pt>
                <c:pt idx="166">
                  <c:v>87.908103243456324</c:v>
                </c:pt>
                <c:pt idx="167">
                  <c:v>87.963542652525206</c:v>
                </c:pt>
                <c:pt idx="168">
                  <c:v>88.013233698577366</c:v>
                </c:pt>
                <c:pt idx="169">
                  <c:v>88.056941262993604</c:v>
                </c:pt>
                <c:pt idx="170">
                  <c:v>88.094400296290019</c:v>
                </c:pt>
                <c:pt idx="171">
                  <c:v>88.12532083076168</c:v>
                </c:pt>
                <c:pt idx="172">
                  <c:v>88.14939541740921</c:v>
                </c:pt>
                <c:pt idx="173">
                  <c:v>88.166308898904447</c:v>
                </c:pt>
                <c:pt idx="174">
                  <c:v>88.175750109702548</c:v>
                </c:pt>
                <c:pt idx="175">
                  <c:v>88.177424743377784</c:v>
                </c:pt>
                <c:pt idx="176">
                  <c:v>88.171068318543846</c:v>
                </c:pt>
                <c:pt idx="177">
                  <c:v>88.156457994911477</c:v>
                </c:pt>
                <c:pt idx="178">
                  <c:v>88.133422012848811</c:v>
                </c:pt>
                <c:pt idx="179">
                  <c:v>88.101845780758865</c:v>
                </c:pt>
                <c:pt idx="180">
                  <c:v>88.061674077172114</c:v>
                </c:pt>
                <c:pt idx="181">
                  <c:v>88.012909371705405</c:v>
                </c:pt>
                <c:pt idx="182">
                  <c:v>87.955606775988969</c:v>
                </c:pt>
                <c:pt idx="183">
                  <c:v>87.889866502912824</c:v>
                </c:pt>
                <c:pt idx="184">
                  <c:v>87.815824881032171</c:v>
                </c:pt>
                <c:pt idx="185">
                  <c:v>87.733644942808382</c:v>
                </c:pt>
                <c:pt idx="186">
                  <c:v>87.643507430402238</c:v>
                </c:pt>
                <c:pt idx="187">
                  <c:v>87.545602811889253</c:v>
                </c:pt>
                <c:pt idx="188">
                  <c:v>87.440124640386031</c:v>
                </c:pt>
                <c:pt idx="189">
                  <c:v>87.32726436492824</c:v>
                </c:pt>
                <c:pt idx="190">
                  <c:v>87.207207537502939</c:v>
                </c:pt>
                <c:pt idx="191">
                  <c:v>87.080131258242332</c:v>
                </c:pt>
                <c:pt idx="192">
                  <c:v>86.94620265135687</c:v>
                </c:pt>
                <c:pt idx="193">
                  <c:v>86.805578153785447</c:v>
                </c:pt>
                <c:pt idx="194">
                  <c:v>86.65840341270831</c:v>
                </c:pt>
                <c:pt idx="195">
                  <c:v>86.504813615316991</c:v>
                </c:pt>
                <c:pt idx="196">
                  <c:v>86.344934106280675</c:v>
                </c:pt>
                <c:pt idx="197">
                  <c:v>86.178881179914328</c:v>
                </c:pt>
                <c:pt idx="198">
                  <c:v>86.006762962266606</c:v>
                </c:pt>
                <c:pt idx="199">
                  <c:v>85.828680322023047</c:v>
                </c:pt>
                <c:pt idx="200">
                  <c:v>85.644727768054423</c:v>
                </c:pt>
                <c:pt idx="201">
                  <c:v>85.454994306042977</c:v>
                </c:pt>
                <c:pt idx="202">
                  <c:v>85.259564237501692</c:v>
                </c:pt>
                <c:pt idx="203">
                  <c:v>85.058517892378191</c:v>
                </c:pt>
                <c:pt idx="204">
                  <c:v>84.851932291943967</c:v>
                </c:pt>
                <c:pt idx="205">
                  <c:v>84.639881742391694</c:v>
                </c:pt>
                <c:pt idx="206">
                  <c:v>84.422438361952317</c:v>
                </c:pt>
                <c:pt idx="207">
                  <c:v>84.199672545785262</c:v>
                </c:pt>
                <c:pt idx="208">
                  <c:v>83.971653373636258</c:v>
                </c:pt>
                <c:pt idx="209">
                  <c:v>83.738448965568296</c:v>
                </c:pt>
                <c:pt idx="210">
                  <c:v>83.500126791043883</c:v>
                </c:pt>
                <c:pt idx="211">
                  <c:v>83.256753936431025</c:v>
                </c:pt>
                <c:pt idx="212">
                  <c:v>83.008397335679149</c:v>
                </c:pt>
                <c:pt idx="213">
                  <c:v>82.755123968530526</c:v>
                </c:pt>
                <c:pt idx="214">
                  <c:v>82.497001030210924</c:v>
                </c:pt>
                <c:pt idx="215">
                  <c:v>82.234096076152028</c:v>
                </c:pt>
                <c:pt idx="216">
                  <c:v>81.96647714489761</c:v>
                </c:pt>
                <c:pt idx="217">
                  <c:v>81.694212861983047</c:v>
                </c:pt>
                <c:pt idx="218">
                  <c:v>81.417372527247238</c:v>
                </c:pt>
                <c:pt idx="219">
                  <c:v>81.136026187733378</c:v>
                </c:pt>
                <c:pt idx="220">
                  <c:v>80.850244698062227</c:v>
                </c:pt>
                <c:pt idx="221">
                  <c:v>80.560099769926765</c:v>
                </c:pt>
                <c:pt idx="222">
                  <c:v>80.265664012147937</c:v>
                </c:pt>
                <c:pt idx="223">
                  <c:v>79.967010962539021</c:v>
                </c:pt>
                <c:pt idx="224">
                  <c:v>79.664215112677624</c:v>
                </c:pt>
                <c:pt idx="225">
                  <c:v>79.357351926530484</c:v>
                </c:pt>
                <c:pt idx="226">
                  <c:v>79.046497853766539</c:v>
                </c:pt>
                <c:pt idx="227">
                  <c:v>78.731730338483288</c:v>
                </c:pt>
                <c:pt idx="228">
                  <c:v>78.413127823979679</c:v>
                </c:pt>
                <c:pt idx="229">
                  <c:v>78.090769754131003</c:v>
                </c:pt>
                <c:pt idx="230">
                  <c:v>77.764736571854769</c:v>
                </c:pt>
                <c:pt idx="231">
                  <c:v>77.435109715097184</c:v>
                </c:pt>
                <c:pt idx="232">
                  <c:v>77.101971610712056</c:v>
                </c:pt>
                <c:pt idx="233">
                  <c:v>76.76540566657448</c:v>
                </c:pt>
                <c:pt idx="234">
                  <c:v>76.425496262214494</c:v>
                </c:pt>
                <c:pt idx="235">
                  <c:v>76.082328738231368</c:v>
                </c:pt>
                <c:pt idx="236">
                  <c:v>75.735989384730189</c:v>
                </c:pt>
                <c:pt idx="237">
                  <c:v>75.38656542896652</c:v>
                </c:pt>
                <c:pt idx="238">
                  <c:v>75.034145022393076</c:v>
                </c:pt>
                <c:pt idx="239">
                  <c:v>74.678817227262044</c:v>
                </c:pt>
                <c:pt idx="240">
                  <c:v>74.320672002921754</c:v>
                </c:pt>
                <c:pt idx="241">
                  <c:v>73.959800191932942</c:v>
                </c:pt>
                <c:pt idx="242">
                  <c:v>73.596293506109234</c:v>
                </c:pt>
                <c:pt idx="243">
                  <c:v>73.230244512570124</c:v>
                </c:pt>
                <c:pt idx="244">
                  <c:v>72.861746619891278</c:v>
                </c:pt>
                <c:pt idx="245">
                  <c:v>72.490894064409915</c:v>
                </c:pt>
                <c:pt idx="246">
                  <c:v>72.11778189673862</c:v>
                </c:pt>
                <c:pt idx="247">
                  <c:v>71.742505968531177</c:v>
                </c:pt>
                <c:pt idx="248">
                  <c:v>71.365162919526384</c:v>
                </c:pt>
                <c:pt idx="249">
                  <c:v>70.985850164889257</c:v>
                </c:pt>
                <c:pt idx="250">
                  <c:v>70.604665882857333</c:v>
                </c:pt>
                <c:pt idx="251">
                  <c:v>70.221709002696812</c:v>
                </c:pt>
                <c:pt idx="252">
                  <c:v>69.837079192947158</c:v>
                </c:pt>
                <c:pt idx="253">
                  <c:v>69.450876849944024</c:v>
                </c:pt>
                <c:pt idx="254">
                  <c:v>69.063203086591997</c:v>
                </c:pt>
                <c:pt idx="255">
                  <c:v>68.674159721343671</c:v>
                </c:pt>
                <c:pt idx="256">
                  <c:v>68.283849267355578</c:v>
                </c:pt>
                <c:pt idx="257">
                  <c:v>67.892374921758204</c:v>
                </c:pt>
                <c:pt idx="258">
                  <c:v>67.499840554992545</c:v>
                </c:pt>
                <c:pt idx="259">
                  <c:v>67.106350700149449</c:v>
                </c:pt>
                <c:pt idx="260">
                  <c:v>66.712010542244485</c:v>
                </c:pt>
                <c:pt idx="261">
                  <c:v>66.316925907354261</c:v>
                </c:pt>
                <c:pt idx="262">
                  <c:v>65.921203251549173</c:v>
                </c:pt>
                <c:pt idx="263">
                  <c:v>65.524949649529603</c:v>
                </c:pt>
                <c:pt idx="264">
                  <c:v>65.128272782899785</c:v>
                </c:pt>
                <c:pt idx="265">
                  <c:v>64.731280927986319</c:v>
                </c:pt>
                <c:pt idx="266">
                  <c:v>64.334082943124827</c:v>
                </c:pt>
                <c:pt idx="267">
                  <c:v>63.936788255327592</c:v>
                </c:pt>
                <c:pt idx="268">
                  <c:v>63.539506846251186</c:v>
                </c:pt>
                <c:pt idx="269">
                  <c:v>63.142349237380714</c:v>
                </c:pt>
                <c:pt idx="270">
                  <c:v>62.745426474352321</c:v>
                </c:pt>
                <c:pt idx="271">
                  <c:v>62.348850110337814</c:v>
                </c:pt>
                <c:pt idx="272">
                  <c:v>61.952732188413464</c:v>
                </c:pt>
                <c:pt idx="273">
                  <c:v>61.557185222848986</c:v>
                </c:pt>
                <c:pt idx="274">
                  <c:v>61.162322179243844</c:v>
                </c:pt>
                <c:pt idx="275">
                  <c:v>60.768256453461184</c:v>
                </c:pt>
                <c:pt idx="276">
                  <c:v>60.375101849294794</c:v>
                </c:pt>
                <c:pt idx="277">
                  <c:v>59.982972554826077</c:v>
                </c:pt>
                <c:pt idx="278">
                  <c:v>59.591983117429251</c:v>
                </c:pt>
                <c:pt idx="279">
                  <c:v>59.202248417391523</c:v>
                </c:pt>
                <c:pt idx="280">
                  <c:v>58.813883640114305</c:v>
                </c:pt>
                <c:pt idx="281">
                  <c:v>58.42700424688757</c:v>
                </c:pt>
                <c:pt idx="282">
                  <c:v>58.041725944213454</c:v>
                </c:pt>
                <c:pt idx="283">
                  <c:v>57.658164651681538</c:v>
                </c:pt>
                <c:pt idx="284">
                  <c:v>57.276436468396447</c:v>
                </c:pt>
                <c:pt idx="285">
                  <c:v>56.896657637975224</c:v>
                </c:pt>
                <c:pt idx="286">
                  <c:v>56.51894451212226</c:v>
                </c:pt>
                <c:pt idx="287">
                  <c:v>56.143413512818796</c:v>
                </c:pt>
                <c:pt idx="288">
                  <c:v>55.770181093154584</c:v>
                </c:pt>
                <c:pt idx="289">
                  <c:v>55.399363696840062</c:v>
                </c:pt>
                <c:pt idx="290">
                  <c:v>55.031077716453638</c:v>
                </c:pt>
                <c:pt idx="291">
                  <c:v>54.665439450464383</c:v>
                </c:pt>
                <c:pt idx="292">
                  <c:v>54.302565059095159</c:v>
                </c:pt>
                <c:pt idx="293">
                  <c:v>53.942570519086637</c:v>
                </c:pt>
                <c:pt idx="294">
                  <c:v>53.585571577419962</c:v>
                </c:pt>
                <c:pt idx="295">
                  <c:v>53.231683704080687</c:v>
                </c:pt>
                <c:pt idx="296">
                  <c:v>52.881022043918335</c:v>
                </c:pt>
                <c:pt idx="297">
                  <c:v>52.533701367682959</c:v>
                </c:pt>
                <c:pt idx="298">
                  <c:v>52.189836022309322</c:v>
                </c:pt>
                <c:pt idx="299">
                  <c:v>51.84953988052149</c:v>
                </c:pt>
                <c:pt idx="300">
                  <c:v>51.512926289826488</c:v>
                </c:pt>
                <c:pt idx="301">
                  <c:v>51.18010802097092</c:v>
                </c:pt>
                <c:pt idx="302">
                  <c:v>50.851197215924905</c:v>
                </c:pt>
                <c:pt idx="303">
                  <c:v>50.52630533545755</c:v>
                </c:pt>
                <c:pt idx="304">
                  <c:v>50.205543106366022</c:v>
                </c:pt>
                <c:pt idx="305">
                  <c:v>49.889020468412561</c:v>
                </c:pt>
                <c:pt idx="306">
                  <c:v>49.576846521021402</c:v>
                </c:pt>
                <c:pt idx="307">
                  <c:v>49.2691294697808</c:v>
                </c:pt>
                <c:pt idx="308">
                  <c:v>48.965976572788946</c:v>
                </c:pt>
                <c:pt idx="309">
                  <c:v>48.667494086879927</c:v>
                </c:pt>
                <c:pt idx="310">
                  <c:v>48.373787213758469</c:v>
                </c:pt>
                <c:pt idx="311">
                  <c:v>48.084960046061489</c:v>
                </c:pt>
                <c:pt idx="312">
                  <c:v>47.801115513366916</c:v>
                </c:pt>
                <c:pt idx="313">
                  <c:v>47.522355328160209</c:v>
                </c:pt>
                <c:pt idx="314">
                  <c:v>47.248779931761305</c:v>
                </c:pt>
                <c:pt idx="315">
                  <c:v>46.980488440215666</c:v>
                </c:pt>
                <c:pt idx="316">
                  <c:v>46.717578590146076</c:v>
                </c:pt>
                <c:pt idx="317">
                  <c:v>46.460146684556982</c:v>
                </c:pt>
                <c:pt idx="318">
                  <c:v>46.20828753858455</c:v>
                </c:pt>
                <c:pt idx="319">
                  <c:v>45.962094425179579</c:v>
                </c:pt>
                <c:pt idx="320">
                  <c:v>45.721659020714846</c:v>
                </c:pt>
                <c:pt idx="321">
                  <c:v>45.487071350505502</c:v>
                </c:pt>
                <c:pt idx="322">
                  <c:v>45.258419734232355</c:v>
                </c:pt>
                <c:pt idx="323">
                  <c:v>45.035790731265088</c:v>
                </c:pt>
                <c:pt idx="324">
                  <c:v>44.819269085880961</c:v>
                </c:pt>
                <c:pt idx="325">
                  <c:v>44.608937672383277</c:v>
                </c:pt>
                <c:pt idx="326">
                  <c:v>44.404877440133362</c:v>
                </c:pt>
                <c:pt idx="327">
                  <c:v>44.207167358506119</c:v>
                </c:pt>
                <c:pt idx="328">
                  <c:v>44.015884361801987</c:v>
                </c:pt>
                <c:pt idx="329">
                  <c:v>43.831103294148591</c:v>
                </c:pt>
                <c:pt idx="330">
                  <c:v>43.652896854437252</c:v>
                </c:pt>
                <c:pt idx="331">
                  <c:v>43.481335541353531</c:v>
                </c:pt>
                <c:pt idx="332">
                  <c:v>43.316487598569097</c:v>
                </c:pt>
                <c:pt idx="333">
                  <c:v>43.158418960176071</c:v>
                </c:pt>
                <c:pt idx="334">
                  <c:v>43.007193196457443</c:v>
                </c:pt>
                <c:pt idx="335">
                  <c:v>42.86287146009915</c:v>
                </c:pt>
                <c:pt idx="336">
                  <c:v>42.72551243295905</c:v>
                </c:pt>
                <c:pt idx="337">
                  <c:v>42.595172273525591</c:v>
                </c:pt>
                <c:pt idx="338">
                  <c:v>42.471904565201314</c:v>
                </c:pt>
                <c:pt idx="339">
                  <c:v>42.355760265566232</c:v>
                </c:pt>
                <c:pt idx="340">
                  <c:v>42.246787656776732</c:v>
                </c:pt>
                <c:pt idx="341">
                  <c:v>42.145032297268727</c:v>
                </c:pt>
                <c:pt idx="342">
                  <c:v>42.050536974938993</c:v>
                </c:pt>
                <c:pt idx="343">
                  <c:v>41.963341661983101</c:v>
                </c:pt>
                <c:pt idx="344">
                  <c:v>41.883483471571466</c:v>
                </c:pt>
                <c:pt idx="345">
                  <c:v>41.810996616547918</c:v>
                </c:pt>
                <c:pt idx="346">
                  <c:v>41.745912370332235</c:v>
                </c:pt>
                <c:pt idx="347">
                  <c:v>41.688259030208854</c:v>
                </c:pt>
                <c:pt idx="348">
                  <c:v>41.638061883176015</c:v>
                </c:pt>
                <c:pt idx="349">
                  <c:v>41.595343174525603</c:v>
                </c:pt>
                <c:pt idx="350">
                  <c:v>41.560122079314596</c:v>
                </c:pt>
                <c:pt idx="351">
                  <c:v>41.532414676878609</c:v>
                </c:pt>
                <c:pt idx="352">
                  <c:v>41.512233928525681</c:v>
                </c:pt>
                <c:pt idx="353">
                  <c:v>41.499589658535228</c:v>
                </c:pt>
                <c:pt idx="354">
                  <c:v>41.494488538570678</c:v>
                </c:pt>
                <c:pt idx="355">
                  <c:v>41.496934075598702</c:v>
                </c:pt>
                <c:pt idx="356">
                  <c:v>41.506926603388827</c:v>
                </c:pt>
                <c:pt idx="357">
                  <c:v>41.524463277649417</c:v>
                </c:pt>
                <c:pt idx="358">
                  <c:v>41.549538074836136</c:v>
                </c:pt>
                <c:pt idx="359">
                  <c:v>41.582141794648635</c:v>
                </c:pt>
                <c:pt idx="360">
                  <c:v>41.622262066212215</c:v>
                </c:pt>
                <c:pt idx="361">
                  <c:v>41.669883357919993</c:v>
                </c:pt>
                <c:pt idx="362">
                  <c:v>41.724986990892305</c:v>
                </c:pt>
                <c:pt idx="363">
                  <c:v>41.787551155991331</c:v>
                </c:pt>
                <c:pt idx="364">
                  <c:v>41.857550934308804</c:v>
                </c:pt>
                <c:pt idx="365">
                  <c:v>41.934958321030805</c:v>
                </c:pt>
              </c:numCache>
            </c:numRef>
          </c:xVal>
          <c:yVal>
            <c:numRef>
              <c:f>Calculations!$AH$2:$AH$367</c:f>
              <c:numCache>
                <c:formatCode>General</c:formatCode>
                <c:ptCount val="366"/>
                <c:pt idx="0">
                  <c:v>180.80589830029757</c:v>
                </c:pt>
                <c:pt idx="1">
                  <c:v>180.66211631191956</c:v>
                </c:pt>
                <c:pt idx="2">
                  <c:v>180.51958975224048</c:v>
                </c:pt>
                <c:pt idx="3">
                  <c:v>180.37840689047312</c:v>
                </c:pt>
                <c:pt idx="4">
                  <c:v>180.23865576832256</c:v>
                </c:pt>
                <c:pt idx="5">
                  <c:v>180.10042417248388</c:v>
                </c:pt>
                <c:pt idx="6">
                  <c:v>179.96379960534171</c:v>
                </c:pt>
                <c:pt idx="7">
                  <c:v>179.82886925379262</c:v>
                </c:pt>
                <c:pt idx="8">
                  <c:v>179.69571995651063</c:v>
                </c:pt>
                <c:pt idx="9">
                  <c:v>179.56443816901606</c:v>
                </c:pt>
                <c:pt idx="10">
                  <c:v>179.43510992734412</c:v>
                </c:pt>
                <c:pt idx="11">
                  <c:v>179.30782080996676</c:v>
                </c:pt>
                <c:pt idx="12">
                  <c:v>179.18265589818611</c:v>
                </c:pt>
                <c:pt idx="13">
                  <c:v>179.05969973516108</c:v>
                </c:pt>
                <c:pt idx="14">
                  <c:v>178.939036283718</c:v>
                </c:pt>
                <c:pt idx="15">
                  <c:v>178.82074888312889</c:v>
                </c:pt>
                <c:pt idx="16">
                  <c:v>178.70492020506481</c:v>
                </c:pt>
                <c:pt idx="17">
                  <c:v>178.59163220896744</c:v>
                </c:pt>
                <c:pt idx="18">
                  <c:v>178.48096609707022</c:v>
                </c:pt>
                <c:pt idx="19">
                  <c:v>178.37300226932098</c:v>
                </c:pt>
                <c:pt idx="20">
                  <c:v>178.26782027850504</c:v>
                </c:pt>
                <c:pt idx="21">
                  <c:v>178.165498785821</c:v>
                </c:pt>
                <c:pt idx="22">
                  <c:v>178.06611551722074</c:v>
                </c:pt>
                <c:pt idx="23">
                  <c:v>177.9697472207888</c:v>
                </c:pt>
                <c:pt idx="24">
                  <c:v>177.87646962547512</c:v>
                </c:pt>
                <c:pt idx="25">
                  <c:v>177.78635740146694</c:v>
                </c:pt>
                <c:pt idx="26">
                  <c:v>177.69948412249119</c:v>
                </c:pt>
                <c:pt idx="27">
                  <c:v>177.61592223034688</c:v>
                </c:pt>
                <c:pt idx="28">
                  <c:v>177.53574300193247</c:v>
                </c:pt>
                <c:pt idx="29">
                  <c:v>177.45901651906217</c:v>
                </c:pt>
                <c:pt idx="30">
                  <c:v>177.38581164130517</c:v>
                </c:pt>
                <c:pt idx="31">
                  <c:v>177.31619598211967</c:v>
                </c:pt>
                <c:pt idx="32">
                  <c:v>177.25023588849808</c:v>
                </c:pt>
                <c:pt idx="33">
                  <c:v>177.18799642434828</c:v>
                </c:pt>
                <c:pt idx="34">
                  <c:v>177.12954135779921</c:v>
                </c:pt>
                <c:pt idx="35">
                  <c:v>177.07493315262536</c:v>
                </c:pt>
                <c:pt idx="36">
                  <c:v>177.02423296393385</c:v>
                </c:pt>
                <c:pt idx="37">
                  <c:v>176.97750063826095</c:v>
                </c:pt>
                <c:pt idx="38">
                  <c:v>176.93479471819558</c:v>
                </c:pt>
                <c:pt idx="39">
                  <c:v>176.89617245162401</c:v>
                </c:pt>
                <c:pt idx="40">
                  <c:v>176.8616898056631</c:v>
                </c:pt>
                <c:pt idx="41">
                  <c:v>176.83140148535176</c:v>
                </c:pt>
                <c:pt idx="42">
                  <c:v>176.80536095710363</c:v>
                </c:pt>
                <c:pt idx="43">
                  <c:v>176.78362047695521</c:v>
                </c:pt>
                <c:pt idx="44">
                  <c:v>176.76623112358175</c:v>
                </c:pt>
                <c:pt idx="45">
                  <c:v>176.75324283604846</c:v>
                </c:pt>
                <c:pt idx="46">
                  <c:v>176.74470445624638</c:v>
                </c:pt>
                <c:pt idx="47">
                  <c:v>176.74066377594397</c:v>
                </c:pt>
                <c:pt idx="48">
                  <c:v>176.7411675883543</c:v>
                </c:pt>
                <c:pt idx="49">
                  <c:v>176.74626174412265</c:v>
                </c:pt>
                <c:pt idx="50">
                  <c:v>176.75599121159655</c:v>
                </c:pt>
                <c:pt idx="51">
                  <c:v>176.77040014126067</c:v>
                </c:pt>
                <c:pt idx="52">
                  <c:v>176.78953193416612</c:v>
                </c:pt>
                <c:pt idx="53">
                  <c:v>176.81342931420443</c:v>
                </c:pt>
                <c:pt idx="54">
                  <c:v>176.84213440405256</c:v>
                </c:pt>
                <c:pt idx="55">
                  <c:v>176.87568880459969</c:v>
                </c:pt>
                <c:pt idx="56">
                  <c:v>176.91413367768598</c:v>
                </c:pt>
                <c:pt idx="57">
                  <c:v>176.95750983193091</c:v>
                </c:pt>
                <c:pt idx="58">
                  <c:v>177.00585781148698</c:v>
                </c:pt>
                <c:pt idx="59">
                  <c:v>177.05921798749489</c:v>
                </c:pt>
                <c:pt idx="60">
                  <c:v>177.11763065204332</c:v>
                </c:pt>
                <c:pt idx="61">
                  <c:v>177.18113611444858</c:v>
                </c:pt>
                <c:pt idx="62">
                  <c:v>177.24977479963013</c:v>
                </c:pt>
                <c:pt idx="63">
                  <c:v>177.32358734841728</c:v>
                </c:pt>
                <c:pt idx="64">
                  <c:v>177.40261471956921</c:v>
                </c:pt>
                <c:pt idx="65">
                  <c:v>177.48689829335092</c:v>
                </c:pt>
                <c:pt idx="66">
                  <c:v>177.57647997646347</c:v>
                </c:pt>
                <c:pt idx="67">
                  <c:v>177.67140230819393</c:v>
                </c:pt>
                <c:pt idx="68">
                  <c:v>177.77170856759642</c:v>
                </c:pt>
                <c:pt idx="69">
                  <c:v>177.87744288157205</c:v>
                </c:pt>
                <c:pt idx="70">
                  <c:v>177.98865033372772</c:v>
                </c:pt>
                <c:pt idx="71">
                  <c:v>178.10537707385276</c:v>
                </c:pt>
                <c:pt idx="72">
                  <c:v>178.2276704279484</c:v>
                </c:pt>
                <c:pt idx="73">
                  <c:v>178.35557900866399</c:v>
                </c:pt>
                <c:pt idx="74">
                  <c:v>178.48915282611108</c:v>
                </c:pt>
                <c:pt idx="75">
                  <c:v>178.62844339891774</c:v>
                </c:pt>
                <c:pt idx="76">
                  <c:v>178.77350386552791</c:v>
                </c:pt>
                <c:pt idx="77">
                  <c:v>178.92438909564214</c:v>
                </c:pt>
                <c:pt idx="78">
                  <c:v>179.08115580179003</c:v>
                </c:pt>
                <c:pt idx="79">
                  <c:v>179.24386265100429</c:v>
                </c:pt>
                <c:pt idx="80">
                  <c:v>179.41257037656533</c:v>
                </c:pt>
                <c:pt idx="81">
                  <c:v>179.58734188978588</c:v>
                </c:pt>
                <c:pt idx="82">
                  <c:v>179.76824239187692</c:v>
                </c:pt>
                <c:pt idx="83">
                  <c:v>179.9553394858209</c:v>
                </c:pt>
                <c:pt idx="84">
                  <c:v>180.14870328805196</c:v>
                </c:pt>
                <c:pt idx="85">
                  <c:v>180.34840654072127</c:v>
                </c:pt>
                <c:pt idx="86">
                  <c:v>180.55452472302207</c:v>
                </c:pt>
                <c:pt idx="87">
                  <c:v>180.76713616309658</c:v>
                </c:pt>
                <c:pt idx="88">
                  <c:v>180.98632214943507</c:v>
                </c:pt>
                <c:pt idx="89">
                  <c:v>181.21216704194276</c:v>
                </c:pt>
                <c:pt idx="90">
                  <c:v>181.44475838257452</c:v>
                </c:pt>
                <c:pt idx="91">
                  <c:v>181.6841870052115</c:v>
                </c:pt>
                <c:pt idx="92">
                  <c:v>181.93054714456025</c:v>
                </c:pt>
                <c:pt idx="93">
                  <c:v>182.18393654367046</c:v>
                </c:pt>
                <c:pt idx="94">
                  <c:v>182.44445655967991</c:v>
                </c:pt>
                <c:pt idx="95">
                  <c:v>182.71221226716233</c:v>
                </c:pt>
                <c:pt idx="96">
                  <c:v>182.98731255841625</c:v>
                </c:pt>
                <c:pt idx="97">
                  <c:v>183.26987023987621</c:v>
                </c:pt>
                <c:pt idx="98">
                  <c:v>183.56000212356639</c:v>
                </c:pt>
                <c:pt idx="99">
                  <c:v>183.85782911244743</c:v>
                </c:pt>
                <c:pt idx="100">
                  <c:v>184.16347627814085</c:v>
                </c:pt>
                <c:pt idx="101">
                  <c:v>184.47707292931995</c:v>
                </c:pt>
                <c:pt idx="102">
                  <c:v>184.79875266871429</c:v>
                </c:pt>
                <c:pt idx="103">
                  <c:v>185.12865343632723</c:v>
                </c:pt>
                <c:pt idx="104">
                  <c:v>185.46691753600595</c:v>
                </c:pt>
                <c:pt idx="105">
                  <c:v>185.81369164211566</c:v>
                </c:pt>
                <c:pt idx="106">
                  <c:v>186.16912678239296</c:v>
                </c:pt>
                <c:pt idx="107">
                  <c:v>186.53337829259905</c:v>
                </c:pt>
                <c:pt idx="108">
                  <c:v>186.90660573772428</c:v>
                </c:pt>
                <c:pt idx="109">
                  <c:v>187.28897279377662</c:v>
                </c:pt>
                <c:pt idx="110">
                  <c:v>187.68064708328455</c:v>
                </c:pt>
                <c:pt idx="111">
                  <c:v>188.08179995652799</c:v>
                </c:pt>
                <c:pt idx="112">
                  <c:v>188.49260620942715</c:v>
                </c:pt>
                <c:pt idx="113">
                  <c:v>188.91324372756526</c:v>
                </c:pt>
                <c:pt idx="114">
                  <c:v>189.34389304446285</c:v>
                </c:pt>
                <c:pt idx="115">
                  <c:v>189.78473680036763</c:v>
                </c:pt>
                <c:pt idx="116">
                  <c:v>190.23595908603909</c:v>
                </c:pt>
                <c:pt idx="117">
                  <c:v>190.69774465374095</c:v>
                </c:pt>
                <c:pt idx="118">
                  <c:v>191.17027797534826</c:v>
                </c:pt>
                <c:pt idx="119">
                  <c:v>191.6537421247088</c:v>
                </c:pt>
                <c:pt idx="120">
                  <c:v>192.1483174584111</c:v>
                </c:pt>
                <c:pt idx="121">
                  <c:v>192.65418006578162</c:v>
                </c:pt>
                <c:pt idx="122">
                  <c:v>193.17149995526418</c:v>
                </c:pt>
                <c:pt idx="123">
                  <c:v>193.70043894018602</c:v>
                </c:pt>
                <c:pt idx="124">
                  <c:v>194.24114818256055</c:v>
                </c:pt>
                <c:pt idx="125">
                  <c:v>194.79376534859267</c:v>
                </c:pt>
                <c:pt idx="126">
                  <c:v>195.35841132438136</c:v>
                </c:pt>
                <c:pt idx="127">
                  <c:v>195.93518643459723</c:v>
                </c:pt>
                <c:pt idx="128">
                  <c:v>196.52416610088557</c:v>
                </c:pt>
                <c:pt idx="129">
                  <c:v>197.12539587043332</c:v>
                </c:pt>
                <c:pt idx="130">
                  <c:v>197.73888573848382</c:v>
                </c:pt>
                <c:pt idx="131">
                  <c:v>198.36460368196549</c:v>
                </c:pt>
                <c:pt idx="132">
                  <c:v>199.00246831462204</c:v>
                </c:pt>
                <c:pt idx="133">
                  <c:v>199.65234056760517</c:v>
                </c:pt>
                <c:pt idx="134">
                  <c:v>200.3140142934806</c:v>
                </c:pt>
                <c:pt idx="135">
                  <c:v>200.98720568656847</c:v>
                </c:pt>
                <c:pt idx="136">
                  <c:v>201.67154140848464</c:v>
                </c:pt>
                <c:pt idx="137">
                  <c:v>202.36654530579983</c:v>
                </c:pt>
                <c:pt idx="138">
                  <c:v>203.07162360701136</c:v>
                </c:pt>
                <c:pt idx="139">
                  <c:v>203.78604848954697</c:v>
                </c:pt>
                <c:pt idx="140">
                  <c:v>204.5089399150722</c:v>
                </c:pt>
                <c:pt idx="141">
                  <c:v>205.23924564428862</c:v>
                </c:pt>
                <c:pt idx="142">
                  <c:v>205.97571936133855</c:v>
                </c:pt>
                <c:pt idx="143">
                  <c:v>206.71689686508682</c:v>
                </c:pt>
                <c:pt idx="144">
                  <c:v>207.46107032069213</c:v>
                </c:pt>
                <c:pt idx="145">
                  <c:v>208.20626061262109</c:v>
                </c:pt>
                <c:pt idx="146">
                  <c:v>208.95018790119971</c:v>
                </c:pt>
                <c:pt idx="147">
                  <c:v>209.69024056157784</c:v>
                </c:pt>
                <c:pt idx="148">
                  <c:v>210.42344277981798</c:v>
                </c:pt>
                <c:pt idx="149">
                  <c:v>211.14642119869706</c:v>
                </c:pt>
                <c:pt idx="150">
                  <c:v>211.85537115075539</c:v>
                </c:pt>
                <c:pt idx="151">
                  <c:v>212.54602319327589</c:v>
                </c:pt>
                <c:pt idx="152">
                  <c:v>213.21361087641077</c:v>
                </c:pt>
                <c:pt idx="153">
                  <c:v>213.85284094081149</c:v>
                </c:pt>
                <c:pt idx="154">
                  <c:v>214.45786746572551</c:v>
                </c:pt>
                <c:pt idx="155">
                  <c:v>215.02227188695545</c:v>
                </c:pt>
                <c:pt idx="156">
                  <c:v>215.53905129171415</c:v>
                </c:pt>
                <c:pt idx="157">
                  <c:v>216.00061799161162</c:v>
                </c:pt>
                <c:pt idx="158">
                  <c:v>216.39881408997582</c:v>
                </c:pt>
                <c:pt idx="159">
                  <c:v>216.7249456034082</c:v>
                </c:pt>
                <c:pt idx="160">
                  <c:v>216.96984165869051</c:v>
                </c:pt>
                <c:pt idx="161">
                  <c:v>217.12394532384585</c:v>
                </c:pt>
                <c:pt idx="162">
                  <c:v>217.17744364876569</c:v>
                </c:pt>
                <c:pt idx="163">
                  <c:v>217.12044530708869</c:v>
                </c:pt>
                <c:pt idx="164">
                  <c:v>216.94321455051121</c:v>
                </c:pt>
                <c:pt idx="165">
                  <c:v>216.63646956306363</c:v>
                </c:pt>
                <c:pt idx="166">
                  <c:v>216.19175112857209</c:v>
                </c:pt>
                <c:pt idx="167">
                  <c:v>215.60186306071665</c:v>
                </c:pt>
                <c:pt idx="168">
                  <c:v>214.86137833827996</c:v>
                </c:pt>
                <c:pt idx="169">
                  <c:v>213.96719381746558</c:v>
                </c:pt>
                <c:pt idx="170">
                  <c:v>212.91910186310241</c:v>
                </c:pt>
                <c:pt idx="171">
                  <c:v>211.72033049972055</c:v>
                </c:pt>
                <c:pt idx="172">
                  <c:v>210.37798758093373</c:v>
                </c:pt>
                <c:pt idx="173">
                  <c:v>208.90333358393261</c:v>
                </c:pt>
                <c:pt idx="174">
                  <c:v>207.31180760148192</c:v>
                </c:pt>
                <c:pt idx="175">
                  <c:v>205.62274698897662</c:v>
                </c:pt>
                <c:pt idx="176">
                  <c:v>203.8587749220481</c:v>
                </c:pt>
                <c:pt idx="177">
                  <c:v>202.04487839441188</c:v>
                </c:pt>
                <c:pt idx="178">
                  <c:v>200.20725233451088</c:v>
                </c:pt>
                <c:pt idx="179">
                  <c:v>198.37202984791216</c:v>
                </c:pt>
                <c:pt idx="180">
                  <c:v>196.56404105031419</c:v>
                </c:pt>
                <c:pt idx="181">
                  <c:v>194.8057364915289</c:v>
                </c:pt>
                <c:pt idx="182">
                  <c:v>193.11637786401579</c:v>
                </c:pt>
                <c:pt idx="183">
                  <c:v>191.51154881452138</c:v>
                </c:pt>
                <c:pt idx="184">
                  <c:v>190.00298625533054</c:v>
                </c:pt>
                <c:pt idx="185">
                  <c:v>188.59868995013036</c:v>
                </c:pt>
                <c:pt idx="186">
                  <c:v>187.30324229065238</c:v>
                </c:pt>
                <c:pt idx="187">
                  <c:v>186.11826190127246</c:v>
                </c:pt>
                <c:pt idx="188">
                  <c:v>185.04292033258392</c:v>
                </c:pt>
                <c:pt idx="189">
                  <c:v>184.07446503601207</c:v>
                </c:pt>
                <c:pt idx="190">
                  <c:v>183.20870871828981</c:v>
                </c:pt>
                <c:pt idx="191">
                  <c:v>182.44046121893354</c:v>
                </c:pt>
                <c:pt idx="192">
                  <c:v>181.76389312144246</c:v>
                </c:pt>
                <c:pt idx="193">
                  <c:v>181.17282972318557</c:v>
                </c:pt>
                <c:pt idx="194">
                  <c:v>180.66097997710588</c:v>
                </c:pt>
                <c:pt idx="195">
                  <c:v>180.22210825097213</c:v>
                </c:pt>
                <c:pt idx="196">
                  <c:v>179.85015800202348</c:v>
                </c:pt>
                <c:pt idx="197">
                  <c:v>179.53933642951654</c:v>
                </c:pt>
                <c:pt idx="198">
                  <c:v>179.28416841515411</c:v>
                </c:pt>
                <c:pt idx="199">
                  <c:v>179.07952694266714</c:v>
                </c:pt>
                <c:pt idx="200">
                  <c:v>178.92064598281979</c:v>
                </c:pt>
                <c:pt idx="201">
                  <c:v>178.80312068454339</c:v>
                </c:pt>
                <c:pt idx="202">
                  <c:v>178.72289867419374</c:v>
                </c:pt>
                <c:pt idx="203">
                  <c:v>178.67626539860146</c:v>
                </c:pt>
                <c:pt idx="204">
                  <c:v>178.65982572482858</c:v>
                </c:pt>
                <c:pt idx="205">
                  <c:v>178.67048343792317</c:v>
                </c:pt>
                <c:pt idx="206">
                  <c:v>178.70541982465147</c:v>
                </c:pt>
                <c:pt idx="207">
                  <c:v>178.76207218645743</c:v>
                </c:pt>
                <c:pt idx="208">
                  <c:v>178.83811285794684</c:v>
                </c:pt>
                <c:pt idx="209">
                  <c:v>178.93142911265966</c:v>
                </c:pt>
                <c:pt idx="210">
                  <c:v>179.04010419081055</c:v>
                </c:pt>
                <c:pt idx="211">
                  <c:v>179.16239957836251</c:v>
                </c:pt>
                <c:pt idx="212">
                  <c:v>179.29673859158015</c:v>
                </c:pt>
                <c:pt idx="213">
                  <c:v>179.44169126908173</c:v>
                </c:pt>
                <c:pt idx="214">
                  <c:v>179.59596053713983</c:v>
                </c:pt>
                <c:pt idx="215">
                  <c:v>179.75836959115168</c:v>
                </c:pt>
                <c:pt idx="216">
                  <c:v>179.92785042324408</c:v>
                </c:pt>
                <c:pt idx="217">
                  <c:v>180.10343341807621</c:v>
                </c:pt>
                <c:pt idx="218">
                  <c:v>180.28423793070482</c:v>
                </c:pt>
                <c:pt idx="219">
                  <c:v>180.46946377608728</c:v>
                </c:pt>
                <c:pt idx="220">
                  <c:v>180.65838353934532</c:v>
                </c:pt>
                <c:pt idx="221">
                  <c:v>180.8503356419354</c:v>
                </c:pt>
                <c:pt idx="222">
                  <c:v>181.04471808752368</c:v>
                </c:pt>
                <c:pt idx="223">
                  <c:v>181.24098282548374</c:v>
                </c:pt>
                <c:pt idx="224">
                  <c:v>181.43863067073792</c:v>
                </c:pt>
                <c:pt idx="225">
                  <c:v>181.63720672504121</c:v>
                </c:pt>
                <c:pt idx="226">
                  <c:v>181.83629624989757</c:v>
                </c:pt>
                <c:pt idx="227">
                  <c:v>182.03552094522942</c:v>
                </c:pt>
                <c:pt idx="228">
                  <c:v>182.2345355928405</c:v>
                </c:pt>
                <c:pt idx="229">
                  <c:v>182.4330250275454</c:v>
                </c:pt>
                <c:pt idx="230">
                  <c:v>182.63070140246029</c:v>
                </c:pt>
                <c:pt idx="231">
                  <c:v>182.8273017183671</c:v>
                </c:pt>
                <c:pt idx="232">
                  <c:v>183.02258559026671</c:v>
                </c:pt>
                <c:pt idx="233">
                  <c:v>183.21633322681936</c:v>
                </c:pt>
                <c:pt idx="234">
                  <c:v>183.40834360104699</c:v>
                </c:pt>
                <c:pt idx="235">
                  <c:v>183.59843279287185</c:v>
                </c:pt>
                <c:pt idx="236">
                  <c:v>183.78643248608759</c:v>
                </c:pt>
                <c:pt idx="237">
                  <c:v>183.97218860427319</c:v>
                </c:pt>
                <c:pt idx="238">
                  <c:v>184.15556007168547</c:v>
                </c:pt>
                <c:pt idx="239">
                  <c:v>184.33641768677785</c:v>
                </c:pt>
                <c:pt idx="240">
                  <c:v>184.51464309715615</c:v>
                </c:pt>
                <c:pt idx="241">
                  <c:v>184.69012786612149</c:v>
                </c:pt>
                <c:pt idx="242">
                  <c:v>184.86277262184143</c:v>
                </c:pt>
                <c:pt idx="243">
                  <c:v>185.03248628130675</c:v>
                </c:pt>
                <c:pt idx="244">
                  <c:v>185.19918534190248</c:v>
                </c:pt>
                <c:pt idx="245">
                  <c:v>185.36279323429258</c:v>
                </c:pt>
                <c:pt idx="246">
                  <c:v>185.5232397309606</c:v>
                </c:pt>
                <c:pt idx="247">
                  <c:v>185.68046040530828</c:v>
                </c:pt>
                <c:pt idx="248">
                  <c:v>185.83439613680267</c:v>
                </c:pt>
                <c:pt idx="249">
                  <c:v>185.98499265811347</c:v>
                </c:pt>
                <c:pt idx="250">
                  <c:v>186.1322001406042</c:v>
                </c:pt>
                <c:pt idx="251">
                  <c:v>186.27597281492365</c:v>
                </c:pt>
                <c:pt idx="252">
                  <c:v>186.41626862382205</c:v>
                </c:pt>
                <c:pt idx="253">
                  <c:v>186.55304890453161</c:v>
                </c:pt>
                <c:pt idx="254">
                  <c:v>186.68627809841757</c:v>
                </c:pt>
                <c:pt idx="255">
                  <c:v>186.81592348576817</c:v>
                </c:pt>
                <c:pt idx="256">
                  <c:v>186.94195494385923</c:v>
                </c:pt>
                <c:pt idx="257">
                  <c:v>187.0643447265648</c:v>
                </c:pt>
                <c:pt idx="258">
                  <c:v>187.18306726400905</c:v>
                </c:pt>
                <c:pt idx="259">
                  <c:v>187.29809898085935</c:v>
                </c:pt>
                <c:pt idx="260">
                  <c:v>187.40941813200448</c:v>
                </c:pt>
                <c:pt idx="261">
                  <c:v>187.51700465449318</c:v>
                </c:pt>
                <c:pt idx="262">
                  <c:v>187.6208400346726</c:v>
                </c:pt>
                <c:pt idx="263">
                  <c:v>187.72090718960283</c:v>
                </c:pt>
                <c:pt idx="264">
                  <c:v>187.8171903618678</c:v>
                </c:pt>
                <c:pt idx="265">
                  <c:v>187.90967502697114</c:v>
                </c:pt>
                <c:pt idx="266">
                  <c:v>187.99834781259401</c:v>
                </c:pt>
                <c:pt idx="267">
                  <c:v>188.0831964290077</c:v>
                </c:pt>
                <c:pt idx="268">
                  <c:v>188.16420961000722</c:v>
                </c:pt>
                <c:pt idx="269">
                  <c:v>188.24137706374606</c:v>
                </c:pt>
                <c:pt idx="270">
                  <c:v>188.31468943291262</c:v>
                </c:pt>
                <c:pt idx="271">
                  <c:v>188.38413826368267</c:v>
                </c:pt>
                <c:pt idx="272">
                  <c:v>188.44971598293859</c:v>
                </c:pt>
                <c:pt idx="273">
                  <c:v>188.51141588324592</c:v>
                </c:pt>
                <c:pt idx="274">
                  <c:v>188.56923211509826</c:v>
                </c:pt>
                <c:pt idx="275">
                  <c:v>188.62315968596135</c:v>
                </c:pt>
                <c:pt idx="276">
                  <c:v>188.67319446564724</c:v>
                </c:pt>
                <c:pt idx="277">
                  <c:v>188.71933319757272</c:v>
                </c:pt>
                <c:pt idx="278">
                  <c:v>188.76157351545353</c:v>
                </c:pt>
                <c:pt idx="279">
                  <c:v>188.79991396498826</c:v>
                </c:pt>
                <c:pt idx="280">
                  <c:v>188.83435403011487</c:v>
                </c:pt>
                <c:pt idx="281">
                  <c:v>188.86489416339077</c:v>
                </c:pt>
                <c:pt idx="282">
                  <c:v>188.89153582008458</c:v>
                </c:pt>
                <c:pt idx="283">
                  <c:v>188.91428149555364</c:v>
                </c:pt>
                <c:pt idx="284">
                  <c:v>188.93313476548758</c:v>
                </c:pt>
                <c:pt idx="285">
                  <c:v>188.94810032860269</c:v>
                </c:pt>
                <c:pt idx="286">
                  <c:v>188.95918405138286</c:v>
                </c:pt>
                <c:pt idx="287">
                  <c:v>188.96639301445245</c:v>
                </c:pt>
                <c:pt idx="288">
                  <c:v>188.96973556018452</c:v>
                </c:pt>
                <c:pt idx="289">
                  <c:v>188.96922134114953</c:v>
                </c:pt>
                <c:pt idx="290">
                  <c:v>188.96486136901154</c:v>
                </c:pt>
                <c:pt idx="291">
                  <c:v>188.95666806349271</c:v>
                </c:pt>
                <c:pt idx="292">
                  <c:v>188.94465530103284</c:v>
                </c:pt>
                <c:pt idx="293">
                  <c:v>188.9288384627784</c:v>
                </c:pt>
                <c:pt idx="294">
                  <c:v>188.90923448154734</c:v>
                </c:pt>
                <c:pt idx="295">
                  <c:v>188.88586188743136</c:v>
                </c:pt>
                <c:pt idx="296">
                  <c:v>188.85874085169888</c:v>
                </c:pt>
                <c:pt idx="297">
                  <c:v>188.82789322869343</c:v>
                </c:pt>
                <c:pt idx="298">
                  <c:v>188.79334259542111</c:v>
                </c:pt>
                <c:pt idx="299">
                  <c:v>188.75511428854503</c:v>
                </c:pt>
                <c:pt idx="300">
                  <c:v>188.71323543852293</c:v>
                </c:pt>
                <c:pt idx="301">
                  <c:v>188.66773500064113</c:v>
                </c:pt>
                <c:pt idx="302">
                  <c:v>188.61864378271781</c:v>
                </c:pt>
                <c:pt idx="303">
                  <c:v>188.56599446926876</c:v>
                </c:pt>
                <c:pt idx="304">
                  <c:v>188.50982164195642</c:v>
                </c:pt>
                <c:pt idx="305">
                  <c:v>188.45016179615499</c:v>
                </c:pt>
                <c:pt idx="306">
                  <c:v>188.38705335350483</c:v>
                </c:pt>
                <c:pt idx="307">
                  <c:v>188.32053667033244</c:v>
                </c:pt>
                <c:pt idx="308">
                  <c:v>188.25065404186122</c:v>
                </c:pt>
                <c:pt idx="309">
                  <c:v>188.17744970214159</c:v>
                </c:pt>
                <c:pt idx="310">
                  <c:v>188.10096981967467</c:v>
                </c:pt>
                <c:pt idx="311">
                  <c:v>188.02126248871227</c:v>
                </c:pt>
                <c:pt idx="312">
                  <c:v>187.93837771625869</c:v>
                </c:pt>
                <c:pt idx="313">
                  <c:v>187.85236740481372</c:v>
                </c:pt>
                <c:pt idx="314">
                  <c:v>187.76328533092683</c:v>
                </c:pt>
                <c:pt idx="315">
                  <c:v>187.67118711966339</c:v>
                </c:pt>
                <c:pt idx="316">
                  <c:v>187.57613021509584</c:v>
                </c:pt>
                <c:pt idx="317">
                  <c:v>187.47817384697254</c:v>
                </c:pt>
                <c:pt idx="318">
                  <c:v>187.37737899372524</c:v>
                </c:pt>
                <c:pt idx="319">
                  <c:v>187.27380834201426</c:v>
                </c:pt>
                <c:pt idx="320">
                  <c:v>187.16752624301216</c:v>
                </c:pt>
                <c:pt idx="321">
                  <c:v>187.05859866566627</c:v>
                </c:pt>
                <c:pt idx="322">
                  <c:v>186.94709314717917</c:v>
                </c:pt>
                <c:pt idx="323">
                  <c:v>186.83307874097844</c:v>
                </c:pt>
                <c:pt idx="324">
                  <c:v>186.71662596244732</c:v>
                </c:pt>
                <c:pt idx="325">
                  <c:v>186.59780673270626</c:v>
                </c:pt>
                <c:pt idx="326">
                  <c:v>186.47669432074704</c:v>
                </c:pt>
                <c:pt idx="327">
                  <c:v>186.35336328421832</c:v>
                </c:pt>
                <c:pt idx="328">
                  <c:v>186.22788940917599</c:v>
                </c:pt>
                <c:pt idx="329">
                  <c:v>186.10034964910702</c:v>
                </c:pt>
                <c:pt idx="330">
                  <c:v>185.97082206353792</c:v>
                </c:pt>
                <c:pt idx="331">
                  <c:v>185.83938575653144</c:v>
                </c:pt>
                <c:pt idx="332">
                  <c:v>185.70612081537473</c:v>
                </c:pt>
                <c:pt idx="333">
                  <c:v>185.57110824974703</c:v>
                </c:pt>
                <c:pt idx="334">
                  <c:v>185.43442993164683</c:v>
                </c:pt>
                <c:pt idx="335">
                  <c:v>185.29616853634394</c:v>
                </c:pt>
                <c:pt idx="336">
                  <c:v>185.15640748460453</c:v>
                </c:pt>
                <c:pt idx="337">
                  <c:v>185.01523088641991</c:v>
                </c:pt>
                <c:pt idx="338">
                  <c:v>184.8727234864449</c:v>
                </c:pt>
                <c:pt idx="339">
                  <c:v>184.72897061133745</c:v>
                </c:pt>
                <c:pt idx="340">
                  <c:v>184.58405811915199</c:v>
                </c:pt>
                <c:pt idx="341">
                  <c:v>184.43807235093163</c:v>
                </c:pt>
                <c:pt idx="342">
                  <c:v>184.29110008459736</c:v>
                </c:pt>
                <c:pt idx="343">
                  <c:v>184.14322849122388</c:v>
                </c:pt>
                <c:pt idx="344">
                  <c:v>183.99454509374311</c:v>
                </c:pt>
                <c:pt idx="345">
                  <c:v>183.84513772810806</c:v>
                </c:pt>
                <c:pt idx="346">
                  <c:v>183.69509450689583</c:v>
                </c:pt>
                <c:pt idx="347">
                  <c:v>183.54450378533281</c:v>
                </c:pt>
                <c:pt idx="348">
                  <c:v>183.39345412965818</c:v>
                </c:pt>
                <c:pt idx="349">
                  <c:v>183.24203428775027</c:v>
                </c:pt>
                <c:pt idx="350">
                  <c:v>183.09033316188976</c:v>
                </c:pt>
                <c:pt idx="351">
                  <c:v>182.93843978352837</c:v>
                </c:pt>
                <c:pt idx="352">
                  <c:v>182.78644328989063</c:v>
                </c:pt>
                <c:pt idx="353">
                  <c:v>182.63443290223034</c:v>
                </c:pt>
                <c:pt idx="354">
                  <c:v>182.48249790555005</c:v>
                </c:pt>
                <c:pt idx="355">
                  <c:v>182.33072762955234</c:v>
                </c:pt>
                <c:pt idx="356">
                  <c:v>182.17921143060968</c:v>
                </c:pt>
                <c:pt idx="357">
                  <c:v>182.02803867451709</c:v>
                </c:pt>
                <c:pt idx="358">
                  <c:v>181.87729871977314</c:v>
                </c:pt>
                <c:pt idx="359">
                  <c:v>181.72708090116211</c:v>
                </c:pt>
                <c:pt idx="360">
                  <c:v>181.57747451338332</c:v>
                </c:pt>
                <c:pt idx="361">
                  <c:v>181.42856879448587</c:v>
                </c:pt>
                <c:pt idx="362">
                  <c:v>181.28045290888258</c:v>
                </c:pt>
                <c:pt idx="363">
                  <c:v>181.1332159297163</c:v>
                </c:pt>
                <c:pt idx="364">
                  <c:v>180.98694682036285</c:v>
                </c:pt>
                <c:pt idx="365">
                  <c:v>180.84173441488016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79392"/>
        <c:axId val="55607680"/>
      </c:scatterChart>
      <c:valAx>
        <c:axId val="5557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55607680"/>
        <c:crosses val="autoZero"/>
        <c:crossBetween val="midCat"/>
      </c:valAx>
      <c:valAx>
        <c:axId val="55607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555793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TW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altLang="en-US"/>
              <a:t>Sunlight Dur. (min)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Calculations!$AA$1</c:f>
              <c:strCache>
                <c:ptCount val="1"/>
                <c:pt idx="0">
                  <c:v>Sunlight Duration (minutes)
日照時數 ( 分鐘 )
</c:v>
                </c:pt>
              </c:strCache>
            </c:strRef>
          </c:tx>
          <c:marker>
            <c:symbol val="none"/>
          </c:marker>
          <c:val>
            <c:numRef>
              <c:f>Calculations!$AA$2:$AA$367</c:f>
              <c:numCache>
                <c:formatCode>General</c:formatCode>
                <c:ptCount val="366"/>
                <c:pt idx="0">
                  <c:v>636.63109717853104</c:v>
                </c:pt>
                <c:pt idx="1">
                  <c:v>637.00785229589007</c:v>
                </c:pt>
                <c:pt idx="2">
                  <c:v>637.41766614640062</c:v>
                </c:pt>
                <c:pt idx="3">
                  <c:v>637.8601935757415</c:v>
                </c:pt>
                <c:pt idx="4">
                  <c:v>638.33506425382598</c:v>
                </c:pt>
                <c:pt idx="5">
                  <c:v>638.84188378019428</c:v>
                </c:pt>
                <c:pt idx="6">
                  <c:v>639.38023484402493</c:v>
                </c:pt>
                <c:pt idx="7">
                  <c:v>639.94967843204745</c:v>
                </c:pt>
                <c:pt idx="8">
                  <c:v>640.54975507750612</c:v>
                </c:pt>
                <c:pt idx="9">
                  <c:v>641.1799861432695</c:v>
                </c:pt>
                <c:pt idx="10">
                  <c:v>641.83987513217073</c:v>
                </c:pt>
                <c:pt idx="11">
                  <c:v>642.52890901771775</c:v>
                </c:pt>
                <c:pt idx="12">
                  <c:v>643.24655958842175</c:v>
                </c:pt>
                <c:pt idx="13">
                  <c:v>643.99228479914598</c:v>
                </c:pt>
                <c:pt idx="14">
                  <c:v>644.76553012307954</c:v>
                </c:pt>
                <c:pt idx="15">
                  <c:v>645.56572989819233</c:v>
                </c:pt>
                <c:pt idx="16">
                  <c:v>646.39230866228968</c:v>
                </c:pt>
                <c:pt idx="17">
                  <c:v>647.2446824711368</c:v>
                </c:pt>
                <c:pt idx="18">
                  <c:v>648.12226019442676</c:v>
                </c:pt>
                <c:pt idx="19">
                  <c:v>649.02444478475707</c:v>
                </c:pt>
                <c:pt idx="20">
                  <c:v>649.9506345151525</c:v>
                </c:pt>
                <c:pt idx="21">
                  <c:v>650.90022418106594</c:v>
                </c:pt>
                <c:pt idx="22">
                  <c:v>651.87260626320324</c:v>
                </c:pt>
                <c:pt idx="23">
                  <c:v>652.8671720479191</c:v>
                </c:pt>
                <c:pt idx="24">
                  <c:v>653.88331270233653</c:v>
                </c:pt>
                <c:pt idx="25">
                  <c:v>654.92042030174946</c:v>
                </c:pt>
                <c:pt idx="26">
                  <c:v>655.9778888072716</c:v>
                </c:pt>
                <c:pt idx="27">
                  <c:v>657.05511499205932</c:v>
                </c:pt>
                <c:pt idx="28">
                  <c:v>658.15149931483484</c:v>
                </c:pt>
                <c:pt idx="29">
                  <c:v>659.26644673976807</c:v>
                </c:pt>
                <c:pt idx="30">
                  <c:v>660.39936750212098</c:v>
                </c:pt>
                <c:pt idx="31">
                  <c:v>661.54967781938512</c:v>
                </c:pt>
                <c:pt idx="32">
                  <c:v>662.71680054792694</c:v>
                </c:pt>
                <c:pt idx="33">
                  <c:v>663.90016578543668</c:v>
                </c:pt>
                <c:pt idx="34">
                  <c:v>665.09921141972723</c:v>
                </c:pt>
                <c:pt idx="35">
                  <c:v>666.31338362465488</c:v>
                </c:pt>
                <c:pt idx="36">
                  <c:v>667.54213730415483</c:v>
                </c:pt>
                <c:pt idx="37">
                  <c:v>668.78493648555127</c:v>
                </c:pt>
                <c:pt idx="38">
                  <c:v>670.04125466345909</c:v>
                </c:pt>
                <c:pt idx="39">
                  <c:v>671.31057509577158</c:v>
                </c:pt>
                <c:pt idx="40">
                  <c:v>672.59239105329459</c:v>
                </c:pt>
                <c:pt idx="41">
                  <c:v>673.8862060247194</c:v>
                </c:pt>
                <c:pt idx="42">
                  <c:v>675.19153387870176</c:v>
                </c:pt>
                <c:pt idx="43">
                  <c:v>676.50789898487176</c:v>
                </c:pt>
                <c:pt idx="44">
                  <c:v>677.83483629564614</c:v>
                </c:pt>
                <c:pt idx="45">
                  <c:v>679.17189139072423</c:v>
                </c:pt>
                <c:pt idx="46">
                  <c:v>680.51862048622127</c:v>
                </c:pt>
                <c:pt idx="47">
                  <c:v>681.87459041030854</c:v>
                </c:pt>
                <c:pt idx="48">
                  <c:v>683.23937854730241</c:v>
                </c:pt>
                <c:pt idx="49">
                  <c:v>684.61257275207561</c:v>
                </c:pt>
                <c:pt idx="50">
                  <c:v>685.99377123664328</c:v>
                </c:pt>
                <c:pt idx="51">
                  <c:v>687.3825824307429</c:v>
                </c:pt>
                <c:pt idx="52">
                  <c:v>688.77862481818715</c:v>
                </c:pt>
                <c:pt idx="53">
                  <c:v>690.18152675070758</c:v>
                </c:pt>
                <c:pt idx="54">
                  <c:v>691.5909262409541</c:v>
                </c:pt>
                <c:pt idx="55">
                  <c:v>693.00647073625134</c:v>
                </c:pt>
                <c:pt idx="56">
                  <c:v>694.42781687465799</c:v>
                </c:pt>
                <c:pt idx="57">
                  <c:v>695.85463022482236</c:v>
                </c:pt>
                <c:pt idx="58">
                  <c:v>697.28658501098539</c:v>
                </c:pt>
                <c:pt idx="59">
                  <c:v>698.72336382455285</c:v>
                </c:pt>
                <c:pt idx="60">
                  <c:v>700.16465732343283</c:v>
                </c:pt>
                <c:pt idx="61">
                  <c:v>701.61016392038346</c:v>
                </c:pt>
                <c:pt idx="62">
                  <c:v>703.05958946148894</c:v>
                </c:pt>
                <c:pt idx="63">
                  <c:v>704.51264689583877</c:v>
                </c:pt>
                <c:pt idx="64">
                  <c:v>705.96905593740439</c:v>
                </c:pt>
                <c:pt idx="65">
                  <c:v>707.4285427200499</c:v>
                </c:pt>
                <c:pt idx="66">
                  <c:v>708.89083944657045</c:v>
                </c:pt>
                <c:pt idx="67">
                  <c:v>710.35568403256048</c:v>
                </c:pt>
                <c:pt idx="68">
                  <c:v>711.82281974587443</c:v>
                </c:pt>
                <c:pt idx="69">
                  <c:v>713.29199484241121</c:v>
                </c:pt>
                <c:pt idx="70">
                  <c:v>714.76296219885933</c:v>
                </c:pt>
                <c:pt idx="71">
                  <c:v>716.23547894302465</c:v>
                </c:pt>
                <c:pt idx="72">
                  <c:v>717.70930608231356</c:v>
                </c:pt>
                <c:pt idx="73">
                  <c:v>719.18420813090324</c:v>
                </c:pt>
                <c:pt idx="74">
                  <c:v>720.65995273609178</c:v>
                </c:pt>
                <c:pt idx="75">
                  <c:v>722.13631030426893</c:v>
                </c:pt>
                <c:pt idx="76">
                  <c:v>723.61305362697863</c:v>
                </c:pt>
                <c:pt idx="77">
                  <c:v>725.08995750744214</c:v>
                </c:pt>
                <c:pt idx="78">
                  <c:v>726.56679838793036</c:v>
                </c:pt>
                <c:pt idx="79">
                  <c:v>728.04335397836587</c:v>
                </c:pt>
                <c:pt idx="80">
                  <c:v>729.51940288648029</c:v>
                </c:pt>
                <c:pt idx="81">
                  <c:v>730.99472424986129</c:v>
                </c:pt>
                <c:pt idx="82">
                  <c:v>732.46909737023202</c:v>
                </c:pt>
                <c:pt idx="83">
                  <c:v>733.94230135025612</c:v>
                </c:pt>
                <c:pt idx="84">
                  <c:v>735.4141147331992</c:v>
                </c:pt>
                <c:pt idx="85">
                  <c:v>736.88431514576189</c:v>
                </c:pt>
                <c:pt idx="86">
                  <c:v>738.35267894439414</c:v>
                </c:pt>
                <c:pt idx="87">
                  <c:v>739.81898086541435</c:v>
                </c:pt>
                <c:pt idx="88">
                  <c:v>741.2829936792956</c:v>
                </c:pt>
                <c:pt idx="89">
                  <c:v>742.74448784940614</c:v>
                </c:pt>
                <c:pt idx="90">
                  <c:v>744.20323119562954</c:v>
                </c:pt>
                <c:pt idx="91">
                  <c:v>745.65898856320496</c:v>
                </c:pt>
                <c:pt idx="92">
                  <c:v>747.11152149719067</c:v>
                </c:pt>
                <c:pt idx="93">
                  <c:v>748.56058792297142</c:v>
                </c:pt>
                <c:pt idx="94">
                  <c:v>750.00594183325609</c:v>
                </c:pt>
                <c:pt idx="95">
                  <c:v>751.44733298203869</c:v>
                </c:pt>
                <c:pt idx="96">
                  <c:v>752.88450658601244</c:v>
                </c:pt>
                <c:pt idx="97">
                  <c:v>754.31720303396526</c:v>
                </c:pt>
                <c:pt idx="98">
                  <c:v>755.74515760473776</c:v>
                </c:pt>
                <c:pt idx="99">
                  <c:v>757.16810019429738</c:v>
                </c:pt>
                <c:pt idx="100">
                  <c:v>758.5857550525966</c:v>
                </c:pt>
                <c:pt idx="101">
                  <c:v>759.99784053085659</c:v>
                </c:pt>
                <c:pt idx="102">
                  <c:v>761.40406883997514</c:v>
                </c:pt>
                <c:pt idx="103">
                  <c:v>762.80414582079948</c:v>
                </c:pt>
                <c:pt idx="104">
                  <c:v>764.19777072702072</c:v>
                </c:pt>
                <c:pt idx="105">
                  <c:v>765.58463602152869</c:v>
                </c:pt>
                <c:pt idx="106">
                  <c:v>766.96442718701792</c:v>
                </c:pt>
                <c:pt idx="107">
                  <c:v>768.33682255177416</c:v>
                </c:pt>
                <c:pt idx="108">
                  <c:v>769.70149313151944</c:v>
                </c:pt>
                <c:pt idx="109">
                  <c:v>771.0581024882523</c:v>
                </c:pt>
                <c:pt idx="110">
                  <c:v>772.40630660707677</c:v>
                </c:pt>
                <c:pt idx="111">
                  <c:v>773.74575379200144</c:v>
                </c:pt>
                <c:pt idx="112">
                  <c:v>775.0760845817282</c:v>
                </c:pt>
                <c:pt idx="113">
                  <c:v>776.39693168646795</c:v>
                </c:pt>
                <c:pt idx="114">
                  <c:v>777.70791994685135</c:v>
                </c:pt>
                <c:pt idx="115">
                  <c:v>779.00866631598012</c:v>
                </c:pt>
                <c:pt idx="116">
                  <c:v>780.29877986570591</c:v>
                </c:pt>
                <c:pt idx="117">
                  <c:v>781.57786181819904</c:v>
                </c:pt>
                <c:pt idx="118">
                  <c:v>782.84550560387834</c:v>
                </c:pt>
                <c:pt idx="119">
                  <c:v>784.10129694673333</c:v>
                </c:pt>
                <c:pt idx="120">
                  <c:v>785.34481397808827</c:v>
                </c:pt>
                <c:pt idx="121">
                  <c:v>786.5756273797964</c:v>
                </c:pt>
                <c:pt idx="122">
                  <c:v>787.79330055782054</c:v>
                </c:pt>
                <c:pt idx="123">
                  <c:v>788.99738984712531</c:v>
                </c:pt>
                <c:pt idx="124">
                  <c:v>790.18744474872199</c:v>
                </c:pt>
                <c:pt idx="125">
                  <c:v>791.36300819965936</c:v>
                </c:pt>
                <c:pt idx="126">
                  <c:v>792.52361687667519</c:v>
                </c:pt>
                <c:pt idx="127">
                  <c:v>793.66880153412546</c:v>
                </c:pt>
                <c:pt idx="128">
                  <c:v>794.79808737671328</c:v>
                </c:pt>
                <c:pt idx="129">
                  <c:v>795.9109944674276</c:v>
                </c:pt>
                <c:pt idx="130">
                  <c:v>797.00703817098076</c:v>
                </c:pt>
                <c:pt idx="131">
                  <c:v>798.0857296329001</c:v>
                </c:pt>
                <c:pt idx="132">
                  <c:v>799.14657629428518</c:v>
                </c:pt>
                <c:pt idx="133">
                  <c:v>800.18908244208183</c:v>
                </c:pt>
                <c:pt idx="134">
                  <c:v>801.21274979455484</c:v>
                </c:pt>
                <c:pt idx="135">
                  <c:v>802.21707812148918</c:v>
                </c:pt>
                <c:pt idx="136">
                  <c:v>803.20156589842725</c:v>
                </c:pt>
                <c:pt idx="137">
                  <c:v>804.16571099408145</c:v>
                </c:pt>
                <c:pt idx="138">
                  <c:v>805.1090113898523</c:v>
                </c:pt>
                <c:pt idx="139">
                  <c:v>806.03096593018222</c:v>
                </c:pt>
                <c:pt idx="140">
                  <c:v>806.93107510223763</c:v>
                </c:pt>
                <c:pt idx="141">
                  <c:v>807.80884184322849</c:v>
                </c:pt>
                <c:pt idx="142">
                  <c:v>808.66377237343761</c:v>
                </c:pt>
                <c:pt idx="143">
                  <c:v>809.49537705280727</c:v>
                </c:pt>
                <c:pt idx="144">
                  <c:v>810.30317125873364</c:v>
                </c:pt>
                <c:pt idx="145">
                  <c:v>811.08667628248793</c:v>
                </c:pt>
                <c:pt idx="146">
                  <c:v>811.84542024148539</c:v>
                </c:pt>
                <c:pt idx="147">
                  <c:v>812.57893900441832</c:v>
                </c:pt>
                <c:pt idx="148">
                  <c:v>813.28677712608032</c:v>
                </c:pt>
                <c:pt idx="149">
                  <c:v>813.96848878853541</c:v>
                </c:pt>
                <c:pt idx="150">
                  <c:v>814.62363874511891</c:v>
                </c:pt>
                <c:pt idx="151">
                  <c:v>815.25180326360623</c:v>
                </c:pt>
                <c:pt idx="152">
                  <c:v>815.8525710647707</c:v>
                </c:pt>
                <c:pt idx="153">
                  <c:v>816.42554425242758</c:v>
                </c:pt>
                <c:pt idx="154">
                  <c:v>816.97033923099934</c:v>
                </c:pt>
                <c:pt idx="155">
                  <c:v>817.48658760655405</c:v>
                </c:pt>
                <c:pt idx="156">
                  <c:v>817.97393706725813</c:v>
                </c:pt>
                <c:pt idx="157">
                  <c:v>818.43205223916664</c:v>
                </c:pt>
                <c:pt idx="158">
                  <c:v>818.86061551329954</c:v>
                </c:pt>
                <c:pt idx="159">
                  <c:v>819.25932784000906</c:v>
                </c:pt>
                <c:pt idx="160">
                  <c:v>819.62790948672875</c:v>
                </c:pt>
                <c:pt idx="161">
                  <c:v>819.96610075529668</c:v>
                </c:pt>
                <c:pt idx="162">
                  <c:v>820.27366265520698</c:v>
                </c:pt>
                <c:pt idx="163">
                  <c:v>820.55037752930298</c:v>
                </c:pt>
                <c:pt idx="164">
                  <c:v>820.7960496286338</c:v>
                </c:pt>
                <c:pt idx="165">
                  <c:v>821.01050563342642</c:v>
                </c:pt>
                <c:pt idx="166">
                  <c:v>821.19359511738276</c:v>
                </c:pt>
                <c:pt idx="167">
                  <c:v>821.34519095278961</c:v>
                </c:pt>
                <c:pt idx="168">
                  <c:v>821.46518965423184</c:v>
                </c:pt>
                <c:pt idx="169">
                  <c:v>821.55351165902857</c:v>
                </c:pt>
                <c:pt idx="170">
                  <c:v>821.61010154284224</c:v>
                </c:pt>
                <c:pt idx="171">
                  <c:v>821.63492816927067</c:v>
                </c:pt>
                <c:pt idx="172">
                  <c:v>821.62798477259503</c:v>
                </c:pt>
                <c:pt idx="173">
                  <c:v>821.58928897322869</c:v>
                </c:pt>
                <c:pt idx="174">
                  <c:v>821.5188827257864</c:v>
                </c:pt>
                <c:pt idx="175">
                  <c:v>821.41683220007224</c:v>
                </c:pt>
                <c:pt idx="176">
                  <c:v>821.28322759565845</c:v>
                </c:pt>
                <c:pt idx="177">
                  <c:v>821.11818289109158</c:v>
                </c:pt>
                <c:pt idx="178">
                  <c:v>820.92183552912832</c:v>
                </c:pt>
                <c:pt idx="179">
                  <c:v>820.69434603973559</c:v>
                </c:pt>
                <c:pt idx="180">
                  <c:v>820.43589760293548</c:v>
                </c:pt>
                <c:pt idx="181">
                  <c:v>820.14669555386831</c:v>
                </c:pt>
                <c:pt idx="182">
                  <c:v>819.82696683275469</c:v>
                </c:pt>
                <c:pt idx="183">
                  <c:v>819.47695938268669</c:v>
                </c:pt>
                <c:pt idx="184">
                  <c:v>819.09694149843119</c:v>
                </c:pt>
                <c:pt idx="185">
                  <c:v>818.68720112963172</c:v>
                </c:pt>
                <c:pt idx="186">
                  <c:v>818.24804514199354</c:v>
                </c:pt>
                <c:pt idx="187">
                  <c:v>817.77979854017235</c:v>
                </c:pt>
                <c:pt idx="188">
                  <c:v>817.28280365623129</c:v>
                </c:pt>
                <c:pt idx="189">
                  <c:v>816.75741930761626</c:v>
                </c:pt>
                <c:pt idx="190">
                  <c:v>816.2040199286663</c:v>
                </c:pt>
                <c:pt idx="191">
                  <c:v>815.62299467970081</c:v>
                </c:pt>
                <c:pt idx="192">
                  <c:v>815.01474653776972</c:v>
                </c:pt>
                <c:pt idx="193">
                  <c:v>814.37969137306413</c:v>
                </c:pt>
                <c:pt idx="194">
                  <c:v>813.71825701500336</c:v>
                </c:pt>
                <c:pt idx="195">
                  <c:v>813.03088231190236</c:v>
                </c:pt>
                <c:pt idx="196">
                  <c:v>812.31801618803092</c:v>
                </c:pt>
                <c:pt idx="197">
                  <c:v>811.58011670177063</c:v>
                </c:pt>
                <c:pt idx="198">
                  <c:v>810.81765010841946</c:v>
                </c:pt>
                <c:pt idx="199">
                  <c:v>810.0310899310482</c:v>
                </c:pt>
                <c:pt idx="200">
                  <c:v>809.22091604264256</c:v>
                </c:pt>
                <c:pt idx="201">
                  <c:v>808.38761376257048</c:v>
                </c:pt>
                <c:pt idx="202">
                  <c:v>807.53167297023185</c:v>
                </c:pt>
                <c:pt idx="203">
                  <c:v>806.65358723852898</c:v>
                </c:pt>
                <c:pt idx="204">
                  <c:v>805.75385298960077</c:v>
                </c:pt>
                <c:pt idx="205">
                  <c:v>804.83296867503282</c:v>
                </c:pt>
                <c:pt idx="206">
                  <c:v>803.89143398255044</c:v>
                </c:pt>
                <c:pt idx="207">
                  <c:v>802.92974907099119</c:v>
                </c:pt>
                <c:pt idx="208">
                  <c:v>801.94841383510027</c:v>
                </c:pt>
                <c:pt idx="209">
                  <c:v>800.94792720152907</c:v>
                </c:pt>
                <c:pt idx="210">
                  <c:v>799.92878645717144</c:v>
                </c:pt>
                <c:pt idx="211">
                  <c:v>798.89148661078002</c:v>
                </c:pt>
                <c:pt idx="212">
                  <c:v>797.83651978861019</c:v>
                </c:pt>
                <c:pt idx="213">
                  <c:v>796.76437466466587</c:v>
                </c:pt>
                <c:pt idx="214">
                  <c:v>795.67553592589684</c:v>
                </c:pt>
                <c:pt idx="215">
                  <c:v>794.57048377258616</c:v>
                </c:pt>
                <c:pt idx="216">
                  <c:v>793.44969345396419</c:v>
                </c:pt>
                <c:pt idx="217">
                  <c:v>792.31363483895257</c:v>
                </c:pt>
                <c:pt idx="218">
                  <c:v>791.16277202180595</c:v>
                </c:pt>
                <c:pt idx="219">
                  <c:v>789.99756296229396</c:v>
                </c:pt>
                <c:pt idx="220">
                  <c:v>788.81845915993415</c:v>
                </c:pt>
                <c:pt idx="221">
                  <c:v>787.6259053617074</c:v>
                </c:pt>
                <c:pt idx="222">
                  <c:v>786.42033930258071</c:v>
                </c:pt>
                <c:pt idx="223">
                  <c:v>785.20219147807165</c:v>
                </c:pt>
                <c:pt idx="224">
                  <c:v>783.9718849480488</c:v>
                </c:pt>
                <c:pt idx="225">
                  <c:v>782.72983517085436</c:v>
                </c:pt>
                <c:pt idx="226">
                  <c:v>781.47644986683008</c:v>
                </c:pt>
                <c:pt idx="227">
                  <c:v>780.21212891026244</c:v>
                </c:pt>
                <c:pt idx="228">
                  <c:v>778.93726424872568</c:v>
                </c:pt>
                <c:pt idx="229">
                  <c:v>777.65223984878844</c:v>
                </c:pt>
                <c:pt idx="230">
                  <c:v>776.35743166703003</c:v>
                </c:pt>
                <c:pt idx="231">
                  <c:v>775.05320764530472</c:v>
                </c:pt>
                <c:pt idx="232">
                  <c:v>773.73992772916756</c:v>
                </c:pt>
                <c:pt idx="233">
                  <c:v>772.41794390843029</c:v>
                </c:pt>
                <c:pt idx="234">
                  <c:v>771.08760027875792</c:v>
                </c:pt>
                <c:pt idx="235">
                  <c:v>769.74923312326587</c:v>
                </c:pt>
                <c:pt idx="236">
                  <c:v>768.40317101313565</c:v>
                </c:pt>
                <c:pt idx="237">
                  <c:v>767.04973492618012</c:v>
                </c:pt>
                <c:pt idx="238">
                  <c:v>765.68923838243222</c:v>
                </c:pt>
                <c:pt idx="239">
                  <c:v>764.3219875957891</c:v>
                </c:pt>
                <c:pt idx="240">
                  <c:v>762.94828164078911</c:v>
                </c:pt>
                <c:pt idx="241">
                  <c:v>761.56841263364993</c:v>
                </c:pt>
                <c:pt idx="242">
                  <c:v>760.18266592670602</c:v>
                </c:pt>
                <c:pt idx="243">
                  <c:v>758.79132031542588</c:v>
                </c:pt>
                <c:pt idx="244">
                  <c:v>757.39464825725179</c:v>
                </c:pt>
                <c:pt idx="245">
                  <c:v>755.99291610149999</c:v>
                </c:pt>
                <c:pt idx="246">
                  <c:v>754.58638432961834</c:v>
                </c:pt>
                <c:pt idx="247">
                  <c:v>753.17530780515028</c:v>
                </c:pt>
                <c:pt idx="248">
                  <c:v>751.75993603275879</c:v>
                </c:pt>
                <c:pt idx="249">
                  <c:v>750.3405134257215</c:v>
                </c:pt>
                <c:pt idx="250">
                  <c:v>748.91727958133447</c:v>
                </c:pt>
                <c:pt idx="251">
                  <c:v>747.4904695637216</c:v>
                </c:pt>
                <c:pt idx="252">
                  <c:v>746.06031419352053</c:v>
                </c:pt>
                <c:pt idx="253">
                  <c:v>744.62704034401565</c:v>
                </c:pt>
                <c:pt idx="254">
                  <c:v>743.19087124328803</c:v>
                </c:pt>
                <c:pt idx="255">
                  <c:v>741.75202678194933</c:v>
                </c:pt>
                <c:pt idx="256">
                  <c:v>740.31072382613627</c:v>
                </c:pt>
                <c:pt idx="257">
                  <c:v>738.86717653536334</c:v>
                </c:pt>
                <c:pt idx="258">
                  <c:v>737.42159668494048</c:v>
                </c:pt>
                <c:pt idx="259">
                  <c:v>735.97419399263845</c:v>
                </c:pt>
                <c:pt idx="260">
                  <c:v>734.52517644930754</c:v>
                </c:pt>
                <c:pt idx="261">
                  <c:v>733.07475065316942</c:v>
                </c:pt>
                <c:pt idx="262">
                  <c:v>731.62312214755048</c:v>
                </c:pt>
                <c:pt idx="263">
                  <c:v>730.17049576175646</c:v>
                </c:pt>
                <c:pt idx="264">
                  <c:v>728.71707595489681</c:v>
                </c:pt>
                <c:pt idx="265">
                  <c:v>727.26306716237718</c:v>
                </c:pt>
                <c:pt idx="266">
                  <c:v>725.80867414485431</c:v>
                </c:pt>
                <c:pt idx="267">
                  <c:v>724.35410233939797</c:v>
                </c:pt>
                <c:pt idx="268">
                  <c:v>722.89955821262697</c:v>
                </c:pt>
                <c:pt idx="269">
                  <c:v>721.44524961556851</c:v>
                </c:pt>
                <c:pt idx="270">
                  <c:v>719.99138613998775</c:v>
                </c:pt>
                <c:pt idx="271">
                  <c:v>718.53817947592154</c:v>
                </c:pt>
                <c:pt idx="272">
                  <c:v>717.08584377011709</c:v>
                </c:pt>
                <c:pt idx="273">
                  <c:v>715.63459598509405</c:v>
                </c:pt>
                <c:pt idx="274">
                  <c:v>714.18465625847352</c:v>
                </c:pt>
                <c:pt idx="275">
                  <c:v>712.73624826226342</c:v>
                </c:pt>
                <c:pt idx="276">
                  <c:v>711.28959956168137</c:v>
                </c:pt>
                <c:pt idx="277">
                  <c:v>709.8449419731229</c:v>
                </c:pt>
                <c:pt idx="278">
                  <c:v>708.40251192082633</c:v>
                </c:pt>
                <c:pt idx="279">
                  <c:v>706.96255079175444</c:v>
                </c:pt>
                <c:pt idx="280">
                  <c:v>705.52530528814316</c:v>
                </c:pt>
                <c:pt idx="281">
                  <c:v>704.09102777718658</c:v>
                </c:pt>
                <c:pt idx="282">
                  <c:v>702.65997663719747</c:v>
                </c:pt>
                <c:pt idx="283">
                  <c:v>701.23241659959626</c:v>
                </c:pt>
                <c:pt idx="284">
                  <c:v>699.80861908599582</c:v>
                </c:pt>
                <c:pt idx="285">
                  <c:v>698.38886253962221</c:v>
                </c:pt>
                <c:pt idx="286">
                  <c:v>696.97343275019284</c:v>
                </c:pt>
                <c:pt idx="287">
                  <c:v>695.56262317139067</c:v>
                </c:pt>
                <c:pt idx="288">
                  <c:v>694.15673522994723</c:v>
                </c:pt>
                <c:pt idx="289">
                  <c:v>692.75607862530114</c:v>
                </c:pt>
                <c:pt idx="290">
                  <c:v>691.36097161876501</c:v>
                </c:pt>
                <c:pt idx="291">
                  <c:v>689.97174131099143</c:v>
                </c:pt>
                <c:pt idx="292">
                  <c:v>688.58872390653585</c:v>
                </c:pt>
                <c:pt idx="293">
                  <c:v>687.21226496420798</c:v>
                </c:pt>
                <c:pt idx="294">
                  <c:v>685.84271963180925</c:v>
                </c:pt>
                <c:pt idx="295">
                  <c:v>684.48045286387617</c:v>
                </c:pt>
                <c:pt idx="296">
                  <c:v>683.12583962085091</c:v>
                </c:pt>
                <c:pt idx="297">
                  <c:v>681.77926504815412</c:v>
                </c:pt>
                <c:pt idx="298">
                  <c:v>680.44112463350996</c:v>
                </c:pt>
                <c:pt idx="299">
                  <c:v>679.11182434083878</c:v>
                </c:pt>
                <c:pt idx="300">
                  <c:v>677.79178071896058</c:v>
                </c:pt>
                <c:pt idx="301">
                  <c:v>676.48142098333528</c:v>
                </c:pt>
                <c:pt idx="302">
                  <c:v>675.18118306899635</c:v>
                </c:pt>
                <c:pt idx="303">
                  <c:v>673.89151565281406</c:v>
                </c:pt>
                <c:pt idx="304">
                  <c:v>672.61287814321076</c:v>
                </c:pt>
                <c:pt idx="305">
                  <c:v>671.34574063541686</c:v>
                </c:pt>
                <c:pt idx="306">
                  <c:v>670.09058383037518</c:v>
                </c:pt>
                <c:pt idx="307">
                  <c:v>668.84789891539413</c:v>
                </c:pt>
                <c:pt idx="308">
                  <c:v>667.61818740468289</c:v>
                </c:pt>
                <c:pt idx="309">
                  <c:v>666.4019609379452</c:v>
                </c:pt>
                <c:pt idx="310">
                  <c:v>665.19974103526658</c:v>
                </c:pt>
                <c:pt idx="311">
                  <c:v>664.01205880657471</c:v>
                </c:pt>
                <c:pt idx="312">
                  <c:v>662.8394546140886</c:v>
                </c:pt>
                <c:pt idx="313">
                  <c:v>661.68247768625622</c:v>
                </c:pt>
                <c:pt idx="314">
                  <c:v>660.54168568180921</c:v>
                </c:pt>
                <c:pt idx="315">
                  <c:v>659.41764420273489</c:v>
                </c:pt>
                <c:pt idx="316">
                  <c:v>658.31092625513088</c:v>
                </c:pt>
                <c:pt idx="317">
                  <c:v>657.22211165710257</c:v>
                </c:pt>
                <c:pt idx="318">
                  <c:v>656.15178639309192</c:v>
                </c:pt>
                <c:pt idx="319">
                  <c:v>655.10054191426366</c:v>
                </c:pt>
                <c:pt idx="320">
                  <c:v>654.06897438484702</c:v>
                </c:pt>
                <c:pt idx="321">
                  <c:v>653.05768387461887</c:v>
                </c:pt>
                <c:pt idx="322">
                  <c:v>652.0672734980086</c:v>
                </c:pt>
                <c:pt idx="323">
                  <c:v>651.09834850066454</c:v>
                </c:pt>
                <c:pt idx="324">
                  <c:v>650.1515152946356</c:v>
                </c:pt>
                <c:pt idx="325">
                  <c:v>649.22738044370885</c:v>
                </c:pt>
                <c:pt idx="326">
                  <c:v>648.32654960083016</c:v>
                </c:pt>
                <c:pt idx="327">
                  <c:v>647.44962639988353</c:v>
                </c:pt>
                <c:pt idx="328">
                  <c:v>646.5972113045575</c:v>
                </c:pt>
                <c:pt idx="329">
                  <c:v>645.76990041740044</c:v>
                </c:pt>
                <c:pt idx="330">
                  <c:v>644.96828425257434</c:v>
                </c:pt>
                <c:pt idx="331">
                  <c:v>644.19294647623485</c:v>
                </c:pt>
                <c:pt idx="332">
                  <c:v>643.44446261884946</c:v>
                </c:pt>
                <c:pt idx="333">
                  <c:v>642.72339876415606</c:v>
                </c:pt>
                <c:pt idx="334">
                  <c:v>642.03031021984009</c:v>
                </c:pt>
                <c:pt idx="335">
                  <c:v>641.36574017535145</c:v>
                </c:pt>
                <c:pt idx="336">
                  <c:v>640.73021835259999</c:v>
                </c:pt>
                <c:pt idx="337">
                  <c:v>640.12425965558486</c:v>
                </c:pt>
                <c:pt idx="338">
                  <c:v>639.54836282523183</c:v>
                </c:pt>
                <c:pt idx="339">
                  <c:v>639.00300910597446</c:v>
                </c:pt>
                <c:pt idx="340">
                  <c:v>638.48866093074457</c:v>
                </c:pt>
                <c:pt idx="341">
                  <c:v>638.00576063119104</c:v>
                </c:pt>
                <c:pt idx="342">
                  <c:v>637.55472918000225</c:v>
                </c:pt>
                <c:pt idx="343">
                  <c:v>637.13596497222852</c:v>
                </c:pt>
                <c:pt idx="344">
                  <c:v>636.74984265245121</c:v>
                </c:pt>
                <c:pt idx="345">
                  <c:v>636.39671199455336</c:v>
                </c:pt>
                <c:pt idx="346">
                  <c:v>636.07689684066645</c:v>
                </c:pt>
                <c:pt idx="347">
                  <c:v>635.79069410566524</c:v>
                </c:pt>
                <c:pt idx="348">
                  <c:v>635.53837285327074</c:v>
                </c:pt>
                <c:pt idx="349">
                  <c:v>635.32017344949509</c:v>
                </c:pt>
                <c:pt idx="350">
                  <c:v>635.13630679874768</c:v>
                </c:pt>
                <c:pt idx="351">
                  <c:v>634.98695366747063</c:v>
                </c:pt>
                <c:pt idx="352">
                  <c:v>634.87226409965524</c:v>
                </c:pt>
                <c:pt idx="353">
                  <c:v>634.79235692804502</c:v>
                </c:pt>
                <c:pt idx="354">
                  <c:v>634.7473193842286</c:v>
                </c:pt>
                <c:pt idx="355">
                  <c:v>634.73720681019881</c:v>
                </c:pt>
                <c:pt idx="356">
                  <c:v>634.7620424732977</c:v>
                </c:pt>
                <c:pt idx="357">
                  <c:v>634.82181748578353</c:v>
                </c:pt>
                <c:pt idx="358">
                  <c:v>634.91649082956815</c:v>
                </c:pt>
                <c:pt idx="359">
                  <c:v>635.04598948596799</c:v>
                </c:pt>
                <c:pt idx="360">
                  <c:v>635.21020866962203</c:v>
                </c:pt>
                <c:pt idx="361">
                  <c:v>635.40901216503232</c:v>
                </c:pt>
                <c:pt idx="362">
                  <c:v>635.6422327635205</c:v>
                </c:pt>
                <c:pt idx="363">
                  <c:v>635.90967279774088</c:v>
                </c:pt>
                <c:pt idx="364">
                  <c:v>636.21110477026957</c:v>
                </c:pt>
                <c:pt idx="365">
                  <c:v>636.54627207222222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83072"/>
        <c:axId val="58172544"/>
      </c:lineChart>
      <c:catAx>
        <c:axId val="5688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58172544"/>
        <c:crosses val="autoZero"/>
        <c:auto val="1"/>
        <c:lblAlgn val="ctr"/>
        <c:lblOffset val="100"/>
        <c:noMultiLvlLbl val="0"/>
      </c:catAx>
      <c:valAx>
        <c:axId val="58172544"/>
        <c:scaling>
          <c:orientation val="minMax"/>
          <c:max val="14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56883072"/>
        <c:crosses val="autoZero"/>
        <c:crossBetween val="between"/>
        <c:majorUnit val="20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TW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91362126245848"/>
          <c:y val="4.5454545454545456E-2"/>
          <c:w val="0.6013289036544851"/>
          <c:h val="0.75909090909090904"/>
        </c:manualLayout>
      </c:layout>
      <c:lineChart>
        <c:grouping val="standard"/>
        <c:varyColors val="0"/>
        <c:ser>
          <c:idx val="0"/>
          <c:order val="0"/>
          <c:tx>
            <c:strRef>
              <c:f>Calculations!$Y$1</c:f>
              <c:strCache>
                <c:ptCount val="1"/>
                <c:pt idx="0">
                  <c:v>Sunrise Time (LST)
日升</c:v>
                </c:pt>
              </c:strCache>
            </c:strRef>
          </c:tx>
          <c:marker>
            <c:symbol val="none"/>
          </c:marker>
          <c:val>
            <c:numRef>
              <c:f>Calculations!$Y$2:$Y$367</c:f>
              <c:numCache>
                <c:formatCode>h:mm:ss;@</c:formatCode>
                <c:ptCount val="366"/>
                <c:pt idx="0">
                  <c:v>0.27713887861589925</c:v>
                </c:pt>
                <c:pt idx="1">
                  <c:v>0.27733369715442036</c:v>
                </c:pt>
                <c:pt idx="2">
                  <c:v>0.27751314682911093</c:v>
                </c:pt>
                <c:pt idx="3">
                  <c:v>0.27767700501128856</c:v>
                </c:pt>
                <c:pt idx="4">
                  <c:v>0.27782506515990574</c:v>
                </c:pt>
                <c:pt idx="5">
                  <c:v>0.27795713695581314</c:v>
                </c:pt>
                <c:pt idx="6">
                  <c:v>0.27807304639705183</c:v>
                </c:pt>
                <c:pt idx="7">
                  <c:v>0.27817263585638041</c:v>
                </c:pt>
                <c:pt idx="8">
                  <c:v>0.27825576410235603</c:v>
                </c:pt>
                <c:pt idx="9">
                  <c:v>0.27832230628539101</c:v>
                </c:pt>
                <c:pt idx="10">
                  <c:v>0.27837215389028902</c:v>
                </c:pt>
                <c:pt idx="11">
                  <c:v>0.27840521465683354</c:v>
                </c:pt>
                <c:pt idx="12">
                  <c:v>0.27842141247005009</c:v>
                </c:pt>
                <c:pt idx="13">
                  <c:v>0.27842068722179791</c:v>
                </c:pt>
                <c:pt idx="14">
                  <c:v>0.278402994645368</c:v>
                </c:pt>
                <c:pt idx="15">
                  <c:v>0.27836830612477237</c:v>
                </c:pt>
                <c:pt idx="16">
                  <c:v>0.27831660848040174</c:v>
                </c:pt>
                <c:pt idx="17">
                  <c:v>0.27824790373271313</c:v>
                </c:pt>
                <c:pt idx="18">
                  <c:v>0.27816220884558779</c:v>
                </c:pt>
                <c:pt idx="19">
                  <c:v>0.27805955545095667</c:v>
                </c:pt>
                <c:pt idx="20">
                  <c:v>0.27793998955626026</c:v>
                </c:pt>
                <c:pt idx="21">
                  <c:v>0.27780357123625682</c:v>
                </c:pt>
                <c:pt idx="22">
                  <c:v>0.2776503743106461</c:v>
                </c:pt>
                <c:pt idx="23">
                  <c:v>0.27748048600891612</c:v>
                </c:pt>
                <c:pt idx="24">
                  <c:v>0.27729400662377401</c:v>
                </c:pt>
                <c:pt idx="25">
                  <c:v>0.2770910491544582</c:v>
                </c:pt>
                <c:pt idx="26">
                  <c:v>0.27687173894117295</c:v>
                </c:pt>
                <c:pt idx="27">
                  <c:v>0.27663621329183258</c:v>
                </c:pt>
                <c:pt idx="28">
                  <c:v>0.27638462110224726</c:v>
                </c:pt>
                <c:pt idx="29">
                  <c:v>0.27611712247082582</c:v>
                </c:pt>
                <c:pt idx="30">
                  <c:v>0.27583388830882383</c:v>
                </c:pt>
                <c:pt idx="31">
                  <c:v>0.27553509994711739</c:v>
                </c:pt>
                <c:pt idx="32">
                  <c:v>0.27522094874043213</c:v>
                </c:pt>
                <c:pt idx="33">
                  <c:v>0.27489163566991859</c:v>
                </c:pt>
                <c:pt idx="34">
                  <c:v>0.27454737094492909</c:v>
                </c:pt>
                <c:pt idx="35">
                  <c:v>0.27418837360480719</c:v>
                </c:pt>
                <c:pt idx="36">
                  <c:v>0.27381487112146941</c:v>
                </c:pt>
                <c:pt idx="37">
                  <c:v>0.27342709900353229</c:v>
                </c:pt>
                <c:pt idx="38">
                  <c:v>0.27302530040270673</c:v>
                </c:pt>
                <c:pt idx="39">
                  <c:v>0.2726097257231484</c:v>
                </c:pt>
                <c:pt idx="40">
                  <c:v>0.27218063223443956</c:v>
                </c:pt>
                <c:pt idx="41">
                  <c:v>0.27173828368885061</c:v>
                </c:pt>
                <c:pt idx="42">
                  <c:v>0.27128294994350216</c:v>
                </c:pt>
                <c:pt idx="43">
                  <c:v>0.27081490658803398</c:v>
                </c:pt>
                <c:pt idx="44">
                  <c:v>0.27033443457836348</c:v>
                </c:pt>
                <c:pt idx="45">
                  <c:v>0.26984181987710393</c:v>
                </c:pt>
                <c:pt idx="46">
                  <c:v>0.26933735310117224</c:v>
                </c:pt>
                <c:pt idx="47">
                  <c:v>0.26882132917712354</c:v>
                </c:pt>
                <c:pt idx="48">
                  <c:v>0.26829404700470139</c:v>
                </c:pt>
                <c:pt idx="49">
                  <c:v>0.26775580912908603</c:v>
                </c:pt>
                <c:pt idx="50">
                  <c:v>0.2672069214222948</c:v>
                </c:pt>
                <c:pt idx="51">
                  <c:v>0.26664769277416539</c:v>
                </c:pt>
                <c:pt idx="52">
                  <c:v>0.26607843479331894</c:v>
                </c:pt>
                <c:pt idx="53">
                  <c:v>0.26549946151847947</c:v>
                </c:pt>
                <c:pt idx="54">
                  <c:v>0.26491108914049299</c:v>
                </c:pt>
                <c:pt idx="55">
                  <c:v>0.26431363573535988</c:v>
                </c:pt>
                <c:pt idx="56">
                  <c:v>0.26370742100855515</c:v>
                </c:pt>
                <c:pt idx="57">
                  <c:v>0.26309276605087262</c:v>
                </c:pt>
                <c:pt idx="58">
                  <c:v>0.26246999310602159</c:v>
                </c:pt>
                <c:pt idx="59">
                  <c:v>0.2618394253501074</c:v>
                </c:pt>
                <c:pt idx="60">
                  <c:v>0.26120138668315346</c:v>
                </c:pt>
                <c:pt idx="61">
                  <c:v>0.26055620153272963</c:v>
                </c:pt>
                <c:pt idx="62">
                  <c:v>0.25990419466973697</c:v>
                </c:pt>
                <c:pt idx="63">
                  <c:v>0.25924569103634271</c:v>
                </c:pt>
                <c:pt idx="64">
                  <c:v>0.25858101558601698</c:v>
                </c:pt>
                <c:pt idx="65">
                  <c:v>0.25791049313558861</c:v>
                </c:pt>
                <c:pt idx="66">
                  <c:v>0.25723444822916475</c:v>
                </c:pt>
                <c:pt idx="67">
                  <c:v>0.25655320501374546</c:v>
                </c:pt>
                <c:pt idx="68">
                  <c:v>0.25586708712629991</c:v>
                </c:pt>
                <c:pt idx="69">
                  <c:v>0.25517641759202281</c:v>
                </c:pt>
                <c:pt idx="70">
                  <c:v>0.25448151873345981</c:v>
                </c:pt>
                <c:pt idx="71">
                  <c:v>0.25378271209013648</c:v>
                </c:pt>
                <c:pt idx="72">
                  <c:v>0.25308031834828792</c:v>
                </c:pt>
                <c:pt idx="73">
                  <c:v>0.25237465728023573</c:v>
                </c:pt>
                <c:pt idx="74">
                  <c:v>0.25166604769293321</c:v>
                </c:pt>
                <c:pt idx="75">
                  <c:v>0.25095480738516324</c:v>
                </c:pt>
                <c:pt idx="76">
                  <c:v>0.25024125311281092</c:v>
                </c:pt>
                <c:pt idx="77">
                  <c:v>0.2495257005616382</c:v>
                </c:pt>
                <c:pt idx="78">
                  <c:v>0.24880846432693701</c:v>
                </c:pt>
                <c:pt idx="79">
                  <c:v>0.24808985789940022</c:v>
                </c:pt>
                <c:pt idx="80">
                  <c:v>0.24737019365655061</c:v>
                </c:pt>
                <c:pt idx="81">
                  <c:v>0.24664978285902864</c:v>
                </c:pt>
                <c:pt idx="82">
                  <c:v>0.24592893565101959</c:v>
                </c:pt>
                <c:pt idx="83">
                  <c:v>0.24520796106410142</c:v>
                </c:pt>
                <c:pt idx="84">
                  <c:v>0.24448716702376336</c:v>
                </c:pt>
                <c:pt idx="85">
                  <c:v>0.24376686035784914</c:v>
                </c:pt>
                <c:pt idx="86">
                  <c:v>0.24304734680617165</c:v>
                </c:pt>
                <c:pt idx="87">
                  <c:v>0.24232893103054481</c:v>
                </c:pt>
                <c:pt idx="88">
                  <c:v>0.24161191662446369</c:v>
                </c:pt>
                <c:pt idx="89">
                  <c:v>0.24089660612171301</c:v>
                </c:pt>
                <c:pt idx="90">
                  <c:v>0.24018330100313051</c:v>
                </c:pt>
                <c:pt idx="91">
                  <c:v>0.23947230170081696</c:v>
                </c:pt>
                <c:pt idx="92">
                  <c:v>0.2387639075990739</c:v>
                </c:pt>
                <c:pt idx="93">
                  <c:v>0.23805841703137637</c:v>
                </c:pt>
                <c:pt idx="94">
                  <c:v>0.23735612727270405</c:v>
                </c:pt>
                <c:pt idx="95">
                  <c:v>0.236657334526581</c:v>
                </c:pt>
                <c:pt idx="96">
                  <c:v>0.23596233390620672</c:v>
                </c:pt>
                <c:pt idx="97">
                  <c:v>0.23527141940908519</c:v>
                </c:pt>
                <c:pt idx="98">
                  <c:v>0.23458488388458379</c:v>
                </c:pt>
                <c:pt idx="99">
                  <c:v>0.23390301899391355</c:v>
                </c:pt>
                <c:pt idx="100">
                  <c:v>0.23322611516202363</c:v>
                </c:pt>
                <c:pt idx="101">
                  <c:v>0.23255446152096967</c:v>
                </c:pt>
                <c:pt idx="102">
                  <c:v>0.23188834584434498</c:v>
                </c:pt>
                <c:pt idx="103">
                  <c:v>0.23122805447240247</c:v>
                </c:pt>
                <c:pt idx="104">
                  <c:v>0.23057387222754988</c:v>
                </c:pt>
                <c:pt idx="105">
                  <c:v>0.2299260823199194</c:v>
                </c:pt>
                <c:pt idx="106">
                  <c:v>0.22928496624280037</c:v>
                </c:pt>
                <c:pt idx="107">
                  <c:v>0.22865080365771931</c:v>
                </c:pt>
                <c:pt idx="108">
                  <c:v>0.2280238722690367</c:v>
                </c:pt>
                <c:pt idx="109">
                  <c:v>0.22740444768796422</c:v>
                </c:pt>
                <c:pt idx="110">
                  <c:v>0.22679280328594117</c:v>
                </c:pt>
                <c:pt idx="111">
                  <c:v>0.2261892100373713</c:v>
                </c:pt>
                <c:pt idx="112">
                  <c:v>0.22559393635176339</c:v>
                </c:pt>
                <c:pt idx="113">
                  <c:v>0.22500724789536414</c:v>
                </c:pt>
                <c:pt idx="114">
                  <c:v>0.22442940740241329</c:v>
                </c:pt>
                <c:pt idx="115">
                  <c:v>0.22386067447620958</c:v>
                </c:pt>
                <c:pt idx="116">
                  <c:v>0.22330130538020651</c:v>
                </c:pt>
                <c:pt idx="117">
                  <c:v>0.22275155281941131</c:v>
                </c:pt>
                <c:pt idx="118">
                  <c:v>0.22221166571239859</c:v>
                </c:pt>
                <c:pt idx="119">
                  <c:v>0.22168188895430277</c:v>
                </c:pt>
                <c:pt idx="120">
                  <c:v>0.22116246317118013</c:v>
                </c:pt>
                <c:pt idx="121">
                  <c:v>0.22065362446618689</c:v>
                </c:pt>
                <c:pt idx="122">
                  <c:v>0.22015560415805505</c:v>
                </c:pt>
                <c:pt idx="123">
                  <c:v>0.21966862851238611</c:v>
                </c:pt>
                <c:pt idx="124">
                  <c:v>0.21919291846632727</c:v>
                </c:pt>
                <c:pt idx="125">
                  <c:v>0.21872868934723005</c:v>
                </c:pt>
                <c:pt idx="126">
                  <c:v>0.21827615058592797</c:v>
                </c:pt>
                <c:pt idx="127">
                  <c:v>0.21783550542531005</c:v>
                </c:pt>
                <c:pt idx="128">
                  <c:v>0.21740695062490276</c:v>
                </c:pt>
                <c:pt idx="129">
                  <c:v>0.21699067616220952</c:v>
                </c:pt>
                <c:pt idx="130">
                  <c:v>0.21658686493159027</c:v>
                </c:pt>
                <c:pt idx="131">
                  <c:v>0.21619569244150011</c:v>
                </c:pt>
                <c:pt idx="132">
                  <c:v>0.21581732651093921</c:v>
                </c:pt>
                <c:pt idx="133">
                  <c:v>0.21545192696599991</c:v>
                </c:pt>
                <c:pt idx="134">
                  <c:v>0.21509964533743178</c:v>
                </c:pt>
                <c:pt idx="135">
                  <c:v>0.21476062456016945</c:v>
                </c:pt>
                <c:pt idx="136">
                  <c:v>0.21443499867580754</c:v>
                </c:pt>
                <c:pt idx="137">
                  <c:v>0.21412289253903308</c:v>
                </c:pt>
                <c:pt idx="138">
                  <c:v>0.21382442152905157</c:v>
                </c:pt>
                <c:pt idx="139">
                  <c:v>0.21353969126706873</c:v>
                </c:pt>
                <c:pt idx="140">
                  <c:v>0.21326879734092441</c:v>
                </c:pt>
                <c:pt idx="141">
                  <c:v>0.21301182503798199</c:v>
                </c:pt>
                <c:pt idx="142">
                  <c:v>0.21276884908740842</c:v>
                </c:pt>
                <c:pt idx="143">
                  <c:v>0.21253993341299474</c:v>
                </c:pt>
                <c:pt idx="144">
                  <c:v>0.21232513089767546</c:v>
                </c:pt>
                <c:pt idx="145">
                  <c:v>0.21212448316092286</c:v>
                </c:pt>
                <c:pt idx="146">
                  <c:v>0.21193802035019366</c:v>
                </c:pt>
                <c:pt idx="147">
                  <c:v>0.21176576094760755</c:v>
                </c:pt>
                <c:pt idx="148">
                  <c:v>0.21160771159303648</c:v>
                </c:pt>
                <c:pt idx="149">
                  <c:v>0.21146386692477184</c:v>
                </c:pt>
                <c:pt idx="150">
                  <c:v>0.21133420943892203</c:v>
                </c:pt>
                <c:pt idx="151">
                  <c:v>0.21121870936867346</c:v>
                </c:pt>
                <c:pt idx="152">
                  <c:v>0.21111732458452026</c:v>
                </c:pt>
                <c:pt idx="153">
                  <c:v>0.21103000051652906</c:v>
                </c:pt>
                <c:pt idx="154">
                  <c:v>0.21095667009966812</c:v>
                </c:pt>
                <c:pt idx="155">
                  <c:v>0.21089725374317533</c:v>
                </c:pt>
                <c:pt idx="156">
                  <c:v>0.21085165932488181</c:v>
                </c:pt>
                <c:pt idx="157">
                  <c:v>0.21081978221134429</c:v>
                </c:pt>
                <c:pt idx="158">
                  <c:v>0.21080150530456077</c:v>
                </c:pt>
                <c:pt idx="159">
                  <c:v>0.21079669911595969</c:v>
                </c:pt>
                <c:pt idx="160">
                  <c:v>0.21080522186827055</c:v>
                </c:pt>
                <c:pt idx="161">
                  <c:v>0.21082691962577013</c:v>
                </c:pt>
                <c:pt idx="162">
                  <c:v>0.21086162645330575</c:v>
                </c:pt>
                <c:pt idx="163">
                  <c:v>0.21090916460437481</c:v>
                </c:pt>
                <c:pt idx="164">
                  <c:v>0.21096934473842158</c:v>
                </c:pt>
                <c:pt idx="165">
                  <c:v>0.21104196616738441</c:v>
                </c:pt>
                <c:pt idx="166">
                  <c:v>0.21112681713139869</c:v>
                </c:pt>
                <c:pt idx="167">
                  <c:v>0.21122367510342197</c:v>
                </c:pt>
                <c:pt idx="168">
                  <c:v>0.21133230712240242</c:v>
                </c:pt>
                <c:pt idx="169">
                  <c:v>0.21145247015448612</c:v>
                </c:pt>
                <c:pt idx="170">
                  <c:v>0.21158391148159594</c:v>
                </c:pt>
                <c:pt idx="171">
                  <c:v>0.21172636911658352</c:v>
                </c:pt>
                <c:pt idx="172">
                  <c:v>0.21187957224401432</c:v>
                </c:pt>
                <c:pt idx="173">
                  <c:v>0.21204324168549418</c:v>
                </c:pt>
                <c:pt idx="174">
                  <c:v>0.2122170903883242</c:v>
                </c:pt>
                <c:pt idx="175">
                  <c:v>0.2124008239361283</c:v>
                </c:pt>
                <c:pt idx="176">
                  <c:v>0.21259414107997338</c:v>
                </c:pt>
                <c:pt idx="177">
                  <c:v>0.21279673428839058</c:v>
                </c:pt>
                <c:pt idx="178">
                  <c:v>0.21300829031458315</c:v>
                </c:pt>
                <c:pt idx="179">
                  <c:v>0.21322849077902015</c:v>
                </c:pt>
                <c:pt idx="180">
                  <c:v>0.21345701276550796</c:v>
                </c:pt>
                <c:pt idx="181">
                  <c:v>0.21369352942876974</c:v>
                </c:pt>
                <c:pt idx="182">
                  <c:v>0.21393771061147596</c:v>
                </c:pt>
                <c:pt idx="183">
                  <c:v>0.21418922346863267</c:v>
                </c:pt>
                <c:pt idx="184">
                  <c:v>0.21444773309717599</c:v>
                </c:pt>
                <c:pt idx="185">
                  <c:v>0.21471290316860761</c:v>
                </c:pt>
                <c:pt idx="186">
                  <c:v>0.2149843965624729</c:v>
                </c:pt>
                <c:pt idx="187">
                  <c:v>0.21526187599850405</c:v>
                </c:pt>
                <c:pt idx="188">
                  <c:v>0.21554500466524407</c:v>
                </c:pt>
                <c:pt idx="189">
                  <c:v>0.21583344684300512</c:v>
                </c:pt>
                <c:pt idx="190">
                  <c:v>0.21612686851904883</c:v>
                </c:pt>
                <c:pt idx="191">
                  <c:v>0.21642493799293958</c:v>
                </c:pt>
                <c:pt idx="192">
                  <c:v>0.21672732647005846</c:v>
                </c:pt>
                <c:pt idx="193">
                  <c:v>0.21703370864138788</c:v>
                </c:pt>
                <c:pt idx="194">
                  <c:v>0.21734376324771987</c:v>
                </c:pt>
                <c:pt idx="195">
                  <c:v>0.21765717362656217</c:v>
                </c:pt>
                <c:pt idx="196">
                  <c:v>0.21797362824012392</c:v>
                </c:pt>
                <c:pt idx="197">
                  <c:v>0.21829282118286383</c:v>
                </c:pt>
                <c:pt idx="198">
                  <c:v>0.21861445266722196</c:v>
                </c:pt>
                <c:pt idx="199">
                  <c:v>0.21893822948627262</c:v>
                </c:pt>
                <c:pt idx="200">
                  <c:v>0.21926386545217566</c:v>
                </c:pt>
                <c:pt idx="201">
                  <c:v>0.21959108180943712</c:v>
                </c:pt>
                <c:pt idx="202">
                  <c:v>0.21991960762213303</c:v>
                </c:pt>
                <c:pt idx="203">
                  <c:v>0.22024918013438871</c:v>
                </c:pt>
                <c:pt idx="204">
                  <c:v>0.22057954510355138</c:v>
                </c:pt>
                <c:pt idx="205">
                  <c:v>0.22091045710563442</c:v>
                </c:pt>
                <c:pt idx="206">
                  <c:v>0.22124167981275028</c:v>
                </c:pt>
                <c:pt idx="207">
                  <c:v>0.22157298624238414</c:v>
                </c:pt>
                <c:pt idx="208">
                  <c:v>0.22190415897851198</c:v>
                </c:pt>
                <c:pt idx="209">
                  <c:v>0.22223499036466904</c:v>
                </c:pt>
                <c:pt idx="210">
                  <c:v>0.22256528266922673</c:v>
                </c:pt>
                <c:pt idx="211">
                  <c:v>0.22289484822324185</c:v>
                </c:pt>
                <c:pt idx="212">
                  <c:v>0.22322350953136025</c:v>
                </c:pt>
                <c:pt idx="213">
                  <c:v>0.22355109935635842</c:v>
                </c:pt>
                <c:pt idx="214">
                  <c:v>0.22387746077802134</c:v>
                </c:pt>
                <c:pt idx="215">
                  <c:v>0.22420244722712768</c:v>
                </c:pt>
                <c:pt idx="216">
                  <c:v>0.2245259224954122</c:v>
                </c:pt>
                <c:pt idx="217">
                  <c:v>0.22484776072244522</c:v>
                </c:pt>
                <c:pt idx="218">
                  <c:v>0.22516784636043852</c:v>
                </c:pt>
                <c:pt idx="219">
                  <c:v>0.22548607411804145</c:v>
                </c:pt>
                <c:pt idx="220">
                  <c:v>0.22580234888425019</c:v>
                </c:pt>
                <c:pt idx="221">
                  <c:v>0.22611658563358611</c:v>
                </c:pt>
                <c:pt idx="222">
                  <c:v>0.22642870931373527</c:v>
                </c:pt>
                <c:pt idx="223">
                  <c:v>0.2267386547168698</c:v>
                </c:pt>
                <c:pt idx="224">
                  <c:v>0.22704636633587663</c:v>
                </c:pt>
                <c:pt idx="225">
                  <c:v>0.22735179820674517</c:v>
                </c:pt>
                <c:pt idx="226">
                  <c:v>0.2276549137383444</c:v>
                </c:pt>
                <c:pt idx="227">
                  <c:v>0.22795568553082812</c:v>
                </c:pt>
                <c:pt idx="228">
                  <c:v>0.22825409518388576</c:v>
                </c:pt>
                <c:pt idx="229">
                  <c:v>0.22855013309603459</c:v>
                </c:pt>
                <c:pt idx="230">
                  <c:v>0.22884379825612047</c:v>
                </c:pt>
                <c:pt idx="231">
                  <c:v>0.22913509802815857</c:v>
                </c:pt>
                <c:pt idx="232">
                  <c:v>0.22942404793061025</c:v>
                </c:pt>
                <c:pt idx="233">
                  <c:v>0.22971067141113216</c:v>
                </c:pt>
                <c:pt idx="234">
                  <c:v>0.22999499961780312</c:v>
                </c:pt>
                <c:pt idx="235">
                  <c:v>0.23027707116776092</c:v>
                </c:pt>
                <c:pt idx="236">
                  <c:v>0.23055693191412294</c:v>
                </c:pt>
                <c:pt idx="237">
                  <c:v>0.2308346347120184</c:v>
                </c:pt>
                <c:pt idx="238">
                  <c:v>0.23111023918446838</c:v>
                </c:pt>
                <c:pt idx="239">
                  <c:v>0.23138381148880102</c:v>
                </c:pt>
                <c:pt idx="240">
                  <c:v>0.23165542408420603</c:v>
                </c:pt>
                <c:pt idx="241">
                  <c:v>0.23192515550096512</c:v>
                </c:pt>
                <c:pt idx="242">
                  <c:v>0.23219309011181982</c:v>
                </c:pt>
                <c:pt idx="243">
                  <c:v>0.23245931790586308</c:v>
                </c:pt>
                <c:pt idx="244">
                  <c:v>0.23272393426526253</c:v>
                </c:pt>
                <c:pt idx="245">
                  <c:v>0.23298703974505455</c:v>
                </c:pt>
                <c:pt idx="246">
                  <c:v>0.2332487398561704</c:v>
                </c:pt>
                <c:pt idx="247">
                  <c:v>0.23350914485177934</c:v>
                </c:pt>
                <c:pt idx="248">
                  <c:v>0.2337683695169685</c:v>
                </c:pt>
                <c:pt idx="249">
                  <c:v>0.23402653296170331</c:v>
                </c:pt>
                <c:pt idx="250">
                  <c:v>0.23428375841694896</c:v>
                </c:pt>
                <c:pt idx="251">
                  <c:v>0.23454017303376082</c:v>
                </c:pt>
                <c:pt idx="252">
                  <c:v>0.23479590768510278</c:v>
                </c:pt>
                <c:pt idx="253">
                  <c:v>0.23505109677007952</c:v>
                </c:pt>
                <c:pt idx="254">
                  <c:v>0.23530587802021929</c:v>
                </c:pt>
                <c:pt idx="255">
                  <c:v>0.23556039230740031</c:v>
                </c:pt>
                <c:pt idx="256">
                  <c:v>0.23581478345294768</c:v>
                </c:pt>
                <c:pt idx="257">
                  <c:v>0.23606919803740914</c:v>
                </c:pt>
                <c:pt idx="258">
                  <c:v>0.23632378521045874</c:v>
                </c:pt>
                <c:pt idx="259">
                  <c:v>0.23657869650035759</c:v>
                </c:pt>
                <c:pt idx="260">
                  <c:v>0.23683408562236899</c:v>
                </c:pt>
                <c:pt idx="261">
                  <c:v>0.23709010828550478</c:v>
                </c:pt>
                <c:pt idx="262">
                  <c:v>0.23734692199695384</c:v>
                </c:pt>
                <c:pt idx="263">
                  <c:v>0.23760468586354991</c:v>
                </c:pt>
                <c:pt idx="264">
                  <c:v>0.23786356038960801</c:v>
                </c:pt>
                <c:pt idx="265">
                  <c:v>0.23812370727047819</c:v>
                </c:pt>
                <c:pt idx="266">
                  <c:v>0.23838528918115692</c:v>
                </c:pt>
                <c:pt idx="267">
                  <c:v>0.23864846955931596</c:v>
                </c:pt>
                <c:pt idx="268">
                  <c:v>0.23891341238212055</c:v>
                </c:pt>
                <c:pt idx="269">
                  <c:v>0.23918028193623608</c:v>
                </c:pt>
                <c:pt idx="270">
                  <c:v>0.23944924258044556</c:v>
                </c:pt>
                <c:pt idx="271">
                  <c:v>0.23972045850033744</c:v>
                </c:pt>
                <c:pt idx="272">
                  <c:v>0.23999409345456452</c:v>
                </c:pt>
                <c:pt idx="273">
                  <c:v>0.24027031051221273</c:v>
                </c:pt>
                <c:pt idx="274">
                  <c:v>0.24054927178087876</c:v>
                </c:pt>
                <c:pt idx="275">
                  <c:v>0.24083113812509671</c:v>
                </c:pt>
                <c:pt idx="276">
                  <c:v>0.2411160688748287</c:v>
                </c:pt>
                <c:pt idx="277">
                  <c:v>0.2414042215237889</c:v>
                </c:pt>
                <c:pt idx="278">
                  <c:v>0.24169575141744037</c:v>
                </c:pt>
                <c:pt idx="279">
                  <c:v>0.24199081143057902</c:v>
                </c:pt>
                <c:pt idx="280">
                  <c:v>0.24228955163449778</c:v>
                </c:pt>
                <c:pt idx="281">
                  <c:v>0.24259211895379373</c:v>
                </c:pt>
                <c:pt idx="282">
                  <c:v>0.24289865681297976</c:v>
                </c:pt>
                <c:pt idx="283">
                  <c:v>0.24320930477313513</c:v>
                </c:pt>
                <c:pt idx="284">
                  <c:v>0.24352419815892329</c:v>
                </c:pt>
                <c:pt idx="285">
                  <c:v>0.24384346767639262</c:v>
                </c:pt>
                <c:pt idx="286">
                  <c:v>0.24416723902207624</c:v>
                </c:pt>
                <c:pt idx="287">
                  <c:v>0.24449563248398648</c:v>
                </c:pt>
                <c:pt idx="288">
                  <c:v>0.24482876253520655</c:v>
                </c:pt>
                <c:pt idx="289">
                  <c:v>0.24516673742087108</c:v>
                </c:pt>
                <c:pt idx="290">
                  <c:v>0.24550965873941466</c:v>
                </c:pt>
                <c:pt idx="291">
                  <c:v>0.24585762101907796</c:v>
                </c:pt>
                <c:pt idx="292">
                  <c:v>0.24621071129073616</c:v>
                </c:pt>
                <c:pt idx="293">
                  <c:v>0.24656900865821266</c:v>
                </c:pt>
                <c:pt idx="294">
                  <c:v>0.24693258386733691</c:v>
                </c:pt>
                <c:pt idx="295">
                  <c:v>0.2473014988750693</c:v>
                </c:pt>
                <c:pt idx="296">
                  <c:v>0.24767580642012957</c:v>
                </c:pt>
                <c:pt idx="297">
                  <c:v>0.24805554959661605</c:v>
                </c:pt>
                <c:pt idx="298">
                  <c:v>0.24844076143219379</c:v>
                </c:pt>
                <c:pt idx="299">
                  <c:v>0.24883146447249094</c:v>
                </c:pt>
                <c:pt idx="300">
                  <c:v>0.24922767037341503</c:v>
                </c:pt>
                <c:pt idx="301">
                  <c:v>0.24962937950314673</c:v>
                </c:pt>
                <c:pt idx="302">
                  <c:v>0.25003658055563055</c:v>
                </c:pt>
                <c:pt idx="303">
                  <c:v>0.25044925017742137</c:v>
                </c:pt>
                <c:pt idx="304">
                  <c:v>0.25086735260977699</c:v>
                </c:pt>
                <c:pt idx="305">
                  <c:v>0.25129083934792096</c:v>
                </c:pt>
                <c:pt idx="306">
                  <c:v>0.25171964881941378</c:v>
                </c:pt>
                <c:pt idx="307">
                  <c:v>0.25215370608357901</c:v>
                </c:pt>
                <c:pt idx="308">
                  <c:v>0.25259292255393179</c:v>
                </c:pt>
                <c:pt idx="309">
                  <c:v>0.2530371957455404</c:v>
                </c:pt>
                <c:pt idx="310">
                  <c:v>0.25348640904922587</c:v>
                </c:pt>
                <c:pt idx="311">
                  <c:v>0.25394043153448242</c:v>
                </c:pt>
                <c:pt idx="312">
                  <c:v>0.25439911778293456</c:v>
                </c:pt>
                <c:pt idx="313">
                  <c:v>0.25486230775409857</c:v>
                </c:pt>
                <c:pt idx="314">
                  <c:v>0.25532982668514359</c:v>
                </c:pt>
                <c:pt idx="315">
                  <c:v>0.25580148502625638</c:v>
                </c:pt>
                <c:pt idx="316">
                  <c:v>0.25627707841311737</c:v>
                </c:pt>
                <c:pt idx="317">
                  <c:v>0.25675638767788522</c:v>
                </c:pt>
                <c:pt idx="318">
                  <c:v>0.25723917889996134</c:v>
                </c:pt>
                <c:pt idx="319">
                  <c:v>0.25772520349766753</c:v>
                </c:pt>
                <c:pt idx="320">
                  <c:v>0.25821419836181908</c:v>
                </c:pt>
                <c:pt idx="321">
                  <c:v>0.25870588603201206</c:v>
                </c:pt>
                <c:pt idx="322">
                  <c:v>0.25919997491627617</c:v>
                </c:pt>
                <c:pt idx="323">
                  <c:v>0.25969615955454733</c:v>
                </c:pt>
                <c:pt idx="324">
                  <c:v>0.26019412092622868</c:v>
                </c:pt>
                <c:pt idx="325">
                  <c:v>0.26069352680190022</c:v>
                </c:pt>
                <c:pt idx="326">
                  <c:v>0.2611940321390166</c:v>
                </c:pt>
                <c:pt idx="327">
                  <c:v>0.26169527952123078</c:v>
                </c:pt>
                <c:pt idx="328">
                  <c:v>0.26219689964073506</c:v>
                </c:pt>
                <c:pt idx="329">
                  <c:v>0.26269851182279103</c:v>
                </c:pt>
                <c:pt idx="330">
                  <c:v>0.26319972459138979</c:v>
                </c:pt>
                <c:pt idx="331">
                  <c:v>0.26370013627474298</c:v>
                </c:pt>
                <c:pt idx="332">
                  <c:v>0.26419933564907977</c:v>
                </c:pt>
                <c:pt idx="333">
                  <c:v>0.2646969026189937</c:v>
                </c:pt>
                <c:pt idx="334">
                  <c:v>0.2651924089323584</c:v>
                </c:pt>
                <c:pt idx="335">
                  <c:v>0.26568541892761499</c:v>
                </c:pt>
                <c:pt idx="336">
                  <c:v>0.26617549031103371</c:v>
                </c:pt>
                <c:pt idx="337">
                  <c:v>0.26666217496134154</c:v>
                </c:pt>
                <c:pt idx="338">
                  <c:v>0.26714501975894839</c:v>
                </c:pt>
                <c:pt idx="339">
                  <c:v>0.26762356743680943</c:v>
                </c:pt>
                <c:pt idx="340">
                  <c:v>0.26809735744984364</c:v>
                </c:pt>
                <c:pt idx="341">
                  <c:v>0.26856592685967295</c:v>
                </c:pt>
                <c:pt idx="342">
                  <c:v>0.26902881123135242</c:v>
                </c:pt>
                <c:pt idx="343">
                  <c:v>0.26948554553866999</c:v>
                </c:pt>
                <c:pt idx="344">
                  <c:v>0.26993566507453437</c:v>
                </c:pt>
                <c:pt idx="345">
                  <c:v>0.27037870636292782</c:v>
                </c:pt>
                <c:pt idx="346">
                  <c:v>0.27081420806889583</c:v>
                </c:pt>
                <c:pt idx="347">
                  <c:v>0.27124171190304075</c:v>
                </c:pt>
                <c:pt idx="348">
                  <c:v>0.2716607635170501</c:v>
                </c:pt>
                <c:pt idx="349">
                  <c:v>0.27207091338683104</c:v>
                </c:pt>
                <c:pt idx="350">
                  <c:v>0.27247171767992667</c:v>
                </c:pt>
                <c:pt idx="351">
                  <c:v>0.27286273910399267</c:v>
                </c:pt>
                <c:pt idx="352">
                  <c:v>0.27324354773325771</c:v>
                </c:pt>
                <c:pt idx="353">
                  <c:v>0.27361372181004651</c:v>
                </c:pt>
                <c:pt idx="354">
                  <c:v>0.27397284851861242</c:v>
                </c:pt>
                <c:pt idx="355">
                  <c:v>0.27432052472874446</c:v>
                </c:pt>
                <c:pt idx="356">
                  <c:v>0.2746563577067973</c:v>
                </c:pt>
                <c:pt idx="357">
                  <c:v>0.27497996579204192</c:v>
                </c:pt>
                <c:pt idx="358">
                  <c:v>0.27529097903645477</c:v>
                </c:pt>
                <c:pt idx="359">
                  <c:v>0.27558903980631599</c:v>
                </c:pt>
                <c:pt idx="360">
                  <c:v>0.27587380334423256</c:v>
                </c:pt>
                <c:pt idx="361">
                  <c:v>0.27614493829045417</c:v>
                </c:pt>
                <c:pt idx="362">
                  <c:v>0.27640212716260842</c:v>
                </c:pt>
                <c:pt idx="363">
                  <c:v>0.27664506679322498</c:v>
                </c:pt>
                <c:pt idx="364">
                  <c:v>0.27687346872466656</c:v>
                </c:pt>
                <c:pt idx="365">
                  <c:v>0.27708705956132679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Calculations!$Z$1</c:f>
              <c:strCache>
                <c:ptCount val="1"/>
                <c:pt idx="0">
                  <c:v>Sunset Time (LST)
日落</c:v>
                </c:pt>
              </c:strCache>
            </c:strRef>
          </c:tx>
          <c:marker>
            <c:symbol val="none"/>
          </c:marker>
          <c:val>
            <c:numRef>
              <c:f>Calculations!$Z$2:$Z$367</c:f>
              <c:numCache>
                <c:formatCode>h:mm:ss;@</c:formatCode>
                <c:ptCount val="366"/>
                <c:pt idx="0">
                  <c:v>0.71924380721210135</c:v>
                </c:pt>
                <c:pt idx="1">
                  <c:v>0.7197002612487885</c:v>
                </c:pt>
                <c:pt idx="2">
                  <c:v>0.72016430387522246</c:v>
                </c:pt>
                <c:pt idx="3">
                  <c:v>0.72063547277222018</c:v>
                </c:pt>
                <c:pt idx="4">
                  <c:v>0.72111330422506259</c:v>
                </c:pt>
                <c:pt idx="5">
                  <c:v>0.7215973340253925</c:v>
                </c:pt>
                <c:pt idx="6">
                  <c:v>0.72208709837206919</c:v>
                </c:pt>
                <c:pt idx="7">
                  <c:v>0.72258213476752453</c:v>
                </c:pt>
                <c:pt idx="8">
                  <c:v>0.72308198290617975</c:v>
                </c:pt>
                <c:pt idx="9">
                  <c:v>0.72358618555155041</c:v>
                </c:pt>
                <c:pt idx="10">
                  <c:v>0.72409428939874088</c:v>
                </c:pt>
                <c:pt idx="11">
                  <c:v>0.72460584591913746</c:v>
                </c:pt>
                <c:pt idx="12">
                  <c:v>0.72512041218423195</c:v>
                </c:pt>
                <c:pt idx="13">
                  <c:v>0.72563755166564936</c:v>
                </c:pt>
                <c:pt idx="14">
                  <c:v>0.72615683500861761</c:v>
                </c:pt>
                <c:pt idx="15">
                  <c:v>0.72667784077629483</c:v>
                </c:pt>
                <c:pt idx="16">
                  <c:v>0.7272001561625473</c:v>
                </c:pt>
                <c:pt idx="17">
                  <c:v>0.72772337767100259</c:v>
                </c:pt>
                <c:pt idx="18">
                  <c:v>0.72824711175838419</c:v>
                </c:pt>
                <c:pt idx="19">
                  <c:v>0.72877097544037128</c:v>
                </c:pt>
                <c:pt idx="20">
                  <c:v>0.72929459685844955</c:v>
                </c:pt>
                <c:pt idx="21">
                  <c:v>0.72981761580644156</c:v>
                </c:pt>
                <c:pt idx="22">
                  <c:v>0.73033968421564832</c:v>
                </c:pt>
                <c:pt idx="23">
                  <c:v>0.73086046659774884</c:v>
                </c:pt>
                <c:pt idx="24">
                  <c:v>0.73137964044484105</c:v>
                </c:pt>
                <c:pt idx="25">
                  <c:v>0.7318968965862287</c:v>
                </c:pt>
                <c:pt idx="26">
                  <c:v>0.7324119395017783</c:v>
                </c:pt>
                <c:pt idx="27">
                  <c:v>0.7329244875918739</c:v>
                </c:pt>
                <c:pt idx="28">
                  <c:v>0.73343427340421585</c:v>
                </c:pt>
                <c:pt idx="29">
                  <c:v>0.73394104381788705</c:v>
                </c:pt>
                <c:pt idx="30">
                  <c:v>0.7344445601852968</c:v>
                </c:pt>
                <c:pt idx="31">
                  <c:v>0.73494459843280135</c:v>
                </c:pt>
                <c:pt idx="32">
                  <c:v>0.73544094912093705</c:v>
                </c:pt>
                <c:pt idx="33">
                  <c:v>0.73593341746536078</c:v>
                </c:pt>
                <c:pt idx="34">
                  <c:v>0.73642182331973971</c:v>
                </c:pt>
                <c:pt idx="35">
                  <c:v>0.73690600112192861</c:v>
                </c:pt>
                <c:pt idx="36">
                  <c:v>0.73738579980491026</c:v>
                </c:pt>
                <c:pt idx="37">
                  <c:v>0.73786108267405393</c:v>
                </c:pt>
                <c:pt idx="38">
                  <c:v>0.73833172725233109</c:v>
                </c:pt>
                <c:pt idx="39">
                  <c:v>0.73879762509521196</c:v>
                </c:pt>
                <c:pt idx="40">
                  <c:v>0.73925868157700525</c:v>
                </c:pt>
                <c:pt idx="41">
                  <c:v>0.73971481565046138</c:v>
                </c:pt>
                <c:pt idx="42">
                  <c:v>0.74016595958148945</c:v>
                </c:pt>
                <c:pt idx="43">
                  <c:v>0.74061205866086166</c:v>
                </c:pt>
                <c:pt idx="44">
                  <c:v>0.74105307089478445</c:v>
                </c:pt>
                <c:pt idx="45">
                  <c:v>0.741488966676218</c:v>
                </c:pt>
                <c:pt idx="46">
                  <c:v>0.74191972843882592</c:v>
                </c:pt>
                <c:pt idx="47">
                  <c:v>0.74234535029539328</c:v>
                </c:pt>
                <c:pt idx="48">
                  <c:v>0.74276583766255033</c:v>
                </c:pt>
                <c:pt idx="49">
                  <c:v>0.74318120687358291</c:v>
                </c:pt>
                <c:pt idx="50">
                  <c:v>0.74359148478107484</c:v>
                </c:pt>
                <c:pt idx="51">
                  <c:v>0.74399670835107024</c:v>
                </c:pt>
                <c:pt idx="52">
                  <c:v>0.74439692425039339</c:v>
                </c:pt>
                <c:pt idx="53">
                  <c:v>0.74479218842869299</c:v>
                </c:pt>
                <c:pt idx="54">
                  <c:v>0.74518256569671104</c:v>
                </c:pt>
                <c:pt idx="55">
                  <c:v>0.74556812930220107</c:v>
                </c:pt>
                <c:pt idx="56">
                  <c:v>0.74594896050484549</c:v>
                </c:pt>
                <c:pt idx="57">
                  <c:v>0.7463251481514438</c:v>
                </c:pt>
                <c:pt idx="58">
                  <c:v>0.74669678825253927</c:v>
                </c:pt>
                <c:pt idx="59">
                  <c:v>0.74706398356160253</c:v>
                </c:pt>
                <c:pt idx="60">
                  <c:v>0.74742684315775954</c:v>
                </c:pt>
                <c:pt idx="61">
                  <c:v>0.74778548203299589</c:v>
                </c:pt>
                <c:pt idx="62">
                  <c:v>0.7481400206846599</c:v>
                </c:pt>
                <c:pt idx="63">
                  <c:v>0.74849058471400853</c:v>
                </c:pt>
                <c:pt idx="64">
                  <c:v>0.7488373044314367</c:v>
                </c:pt>
                <c:pt idx="65">
                  <c:v>0.74918031446895661</c:v>
                </c:pt>
                <c:pt idx="66">
                  <c:v>0.74951975340039434</c:v>
                </c:pt>
                <c:pt idx="67">
                  <c:v>0.74985576336969029</c:v>
                </c:pt>
                <c:pt idx="68">
                  <c:v>0.75018848972760155</c:v>
                </c:pt>
                <c:pt idx="69">
                  <c:v>0.75051808067703063</c:v>
                </c:pt>
                <c:pt idx="70">
                  <c:v>0.75084468692711204</c:v>
                </c:pt>
                <c:pt idx="71">
                  <c:v>0.75116846135612592</c:v>
                </c:pt>
                <c:pt idx="72">
                  <c:v>0.75148955868322798</c:v>
                </c:pt>
                <c:pt idx="73">
                  <c:v>0.75180813514891853</c:v>
                </c:pt>
                <c:pt idx="74">
                  <c:v>0.75212434820410801</c:v>
                </c:pt>
                <c:pt idx="75">
                  <c:v>0.75243835620757216</c:v>
                </c:pt>
                <c:pt idx="76">
                  <c:v>0.75275031813154603</c:v>
                </c:pt>
                <c:pt idx="77">
                  <c:v>0.75306039327513963</c:v>
                </c:pt>
                <c:pt idx="78">
                  <c:v>0.753368740985222</c:v>
                </c:pt>
                <c:pt idx="79">
                  <c:v>0.75367552038437646</c:v>
                </c:pt>
                <c:pt idx="80">
                  <c:v>0.75398089010549529</c:v>
                </c:pt>
                <c:pt idx="81">
                  <c:v>0.7542850080325435</c:v>
                </c:pt>
                <c:pt idx="82">
                  <c:v>0.754588031047014</c:v>
                </c:pt>
                <c:pt idx="83">
                  <c:v>0.75489011477955714</c:v>
                </c:pt>
                <c:pt idx="84">
                  <c:v>0.75519141336626283</c:v>
                </c:pt>
                <c:pt idx="85">
                  <c:v>0.75549207920907269</c:v>
                </c:pt>
                <c:pt idx="86">
                  <c:v>0.75579226273977862</c:v>
                </c:pt>
                <c:pt idx="87">
                  <c:v>0.75609211218708261</c:v>
                </c:pt>
                <c:pt idx="88">
                  <c:v>0.75639177334619678</c:v>
                </c:pt>
                <c:pt idx="89">
                  <c:v>0.75669138935046731</c:v>
                </c:pt>
                <c:pt idx="90">
                  <c:v>0.75699110044453988</c:v>
                </c:pt>
                <c:pt idx="91">
                  <c:v>0.75729104375859824</c:v>
                </c:pt>
                <c:pt idx="92">
                  <c:v>0.75759135308323411</c:v>
                </c:pt>
                <c:pt idx="93">
                  <c:v>0.75789215864455095</c:v>
                </c:pt>
                <c:pt idx="94">
                  <c:v>0.75819358687913196</c:v>
                </c:pt>
                <c:pt idx="95">
                  <c:v>0.75849576020855236</c:v>
                </c:pt>
                <c:pt idx="96">
                  <c:v>0.75879879681315987</c:v>
                </c:pt>
                <c:pt idx="97">
                  <c:v>0.75910281040489436</c:v>
                </c:pt>
                <c:pt idx="98">
                  <c:v>0.75940790999898511</c:v>
                </c:pt>
                <c:pt idx="99">
                  <c:v>0.7597141996843978</c:v>
                </c:pt>
                <c:pt idx="100">
                  <c:v>0.76002177839299345</c:v>
                </c:pt>
                <c:pt idx="101">
                  <c:v>0.76033073966739784</c:v>
                </c:pt>
                <c:pt idx="102">
                  <c:v>0.76064117142766097</c:v>
                </c:pt>
                <c:pt idx="103">
                  <c:v>0.76095315573684652</c:v>
                </c:pt>
                <c:pt idx="104">
                  <c:v>0.7612667685657587</c:v>
                </c:pt>
                <c:pt idx="105">
                  <c:v>0.76158207955709212</c:v>
                </c:pt>
                <c:pt idx="106">
                  <c:v>0.76189915178934053</c:v>
                </c:pt>
                <c:pt idx="107">
                  <c:v>0.76221804154089579</c:v>
                </c:pt>
                <c:pt idx="108">
                  <c:v>0.76253879805481406</c:v>
                </c:pt>
                <c:pt idx="109">
                  <c:v>0.76286146330480609</c:v>
                </c:pt>
                <c:pt idx="110">
                  <c:v>0.76318607176307784</c:v>
                </c:pt>
                <c:pt idx="111">
                  <c:v>0.76351265017070569</c:v>
                </c:pt>
                <c:pt idx="112">
                  <c:v>0.76384121731129684</c:v>
                </c:pt>
                <c:pt idx="113">
                  <c:v>0.76417178378874462</c:v>
                </c:pt>
                <c:pt idx="114">
                  <c:v>0.76450435180994891</c:v>
                </c:pt>
                <c:pt idx="115">
                  <c:v>0.76483891497341794</c:v>
                </c:pt>
                <c:pt idx="116">
                  <c:v>0.76517545806472453</c:v>
                </c:pt>
                <c:pt idx="117">
                  <c:v>0.76551395685982726</c:v>
                </c:pt>
                <c:pt idx="118">
                  <c:v>0.76585437793731415</c:v>
                </c:pt>
                <c:pt idx="119">
                  <c:v>0.76619667850064532</c:v>
                </c:pt>
                <c:pt idx="120">
                  <c:v>0.76654080621151921</c:v>
                </c:pt>
                <c:pt idx="121">
                  <c:v>0.76688669903549</c:v>
                </c:pt>
                <c:pt idx="122">
                  <c:v>0.76723428510098601</c:v>
                </c:pt>
                <c:pt idx="123">
                  <c:v>0.76758348257288966</c:v>
                </c:pt>
                <c:pt idx="124">
                  <c:v>0.76793419954182873</c:v>
                </c:pt>
                <c:pt idx="125">
                  <c:v>0.76828633393032686</c:v>
                </c:pt>
                <c:pt idx="126">
                  <c:v>0.76863977341695233</c:v>
                </c:pt>
                <c:pt idx="127">
                  <c:v>0.76899439537956382</c:v>
                </c:pt>
                <c:pt idx="128">
                  <c:v>0.76935006685873142</c:v>
                </c:pt>
                <c:pt idx="129">
                  <c:v>0.76970664454236759</c:v>
                </c:pt>
                <c:pt idx="130">
                  <c:v>0.77006397477254906</c:v>
                </c:pt>
                <c:pt idx="131">
                  <c:v>0.77042189357545854</c:v>
                </c:pt>
                <c:pt idx="132">
                  <c:v>0.77078022671530388</c:v>
                </c:pt>
                <c:pt idx="133">
                  <c:v>0.7711387897730011</c:v>
                </c:pt>
                <c:pt idx="134">
                  <c:v>0.77149738825031722</c:v>
                </c:pt>
                <c:pt idx="135">
                  <c:v>0.77185581770009248</c:v>
                </c:pt>
                <c:pt idx="136">
                  <c:v>0.77221386388304869</c:v>
                </c:pt>
                <c:pt idx="137">
                  <c:v>0.77257130295158971</c:v>
                </c:pt>
                <c:pt idx="138">
                  <c:v>0.77292790166089342</c:v>
                </c:pt>
                <c:pt idx="139">
                  <c:v>0.7732834176074731</c:v>
                </c:pt>
                <c:pt idx="140">
                  <c:v>0.77363759949525612</c:v>
                </c:pt>
                <c:pt idx="141">
                  <c:v>0.77399018742911285</c:v>
                </c:pt>
                <c:pt idx="142">
                  <c:v>0.77434091323562892</c:v>
                </c:pt>
                <c:pt idx="143">
                  <c:v>0.77468950081077759</c:v>
                </c:pt>
                <c:pt idx="144">
                  <c:v>0.77503566649401834</c:v>
                </c:pt>
                <c:pt idx="145">
                  <c:v>0.77537911946820615</c:v>
                </c:pt>
                <c:pt idx="146">
                  <c:v>0.77571956218455851</c:v>
                </c:pt>
                <c:pt idx="147">
                  <c:v>0.77605669081178696</c:v>
                </c:pt>
                <c:pt idx="148">
                  <c:v>0.77639019570837009</c:v>
                </c:pt>
                <c:pt idx="149">
                  <c:v>0.77671976191681025</c:v>
                </c:pt>
                <c:pt idx="150">
                  <c:v>0.777045069678588</c:v>
                </c:pt>
                <c:pt idx="151">
                  <c:v>0.77736579496839997</c:v>
                </c:pt>
                <c:pt idx="152">
                  <c:v>0.77768161004616665</c:v>
                </c:pt>
                <c:pt idx="153">
                  <c:v>0.77799218402515935</c:v>
                </c:pt>
                <c:pt idx="154">
                  <c:v>0.7782971834545287</c:v>
                </c:pt>
                <c:pt idx="155">
                  <c:v>0.77859627291439337</c:v>
                </c:pt>
                <c:pt idx="156">
                  <c:v>0.77888911562158891</c:v>
                </c:pt>
                <c:pt idx="157">
                  <c:v>0.77917537404409898</c:v>
                </c:pt>
                <c:pt idx="158">
                  <c:v>0.77945471052213</c:v>
                </c:pt>
                <c:pt idx="159">
                  <c:v>0.77972678789374372</c:v>
                </c:pt>
                <c:pt idx="160">
                  <c:v>0.77999127012294323</c:v>
                </c:pt>
                <c:pt idx="161">
                  <c:v>0.7802478229280595</c:v>
                </c:pt>
                <c:pt idx="162">
                  <c:v>0.78049611440831057</c:v>
                </c:pt>
                <c:pt idx="163">
                  <c:v>0.78073581566639072</c:v>
                </c:pt>
                <c:pt idx="164">
                  <c:v>0.78096660142497287</c:v>
                </c:pt>
                <c:pt idx="165">
                  <c:v>0.78118815063504154</c:v>
                </c:pt>
                <c:pt idx="166">
                  <c:v>0.78140014707402561</c:v>
                </c:pt>
                <c:pt idx="167">
                  <c:v>0.78160227993174813</c:v>
                </c:pt>
                <c:pt idx="168">
                  <c:v>0.78179424438228562</c:v>
                </c:pt>
                <c:pt idx="169">
                  <c:v>0.7819757421399226</c:v>
                </c:pt>
                <c:pt idx="170">
                  <c:v>0.78214648199745862</c:v>
                </c:pt>
                <c:pt idx="171">
                  <c:v>0.78230618034524368</c:v>
                </c:pt>
                <c:pt idx="172">
                  <c:v>0.78245456166942751</c:v>
                </c:pt>
                <c:pt idx="173">
                  <c:v>0.78259135902801402</c:v>
                </c:pt>
                <c:pt idx="174">
                  <c:v>0.78271631450345369</c:v>
                </c:pt>
                <c:pt idx="175">
                  <c:v>0.78282917963062282</c:v>
                </c:pt>
                <c:pt idx="176">
                  <c:v>0.78292971579918058</c:v>
                </c:pt>
                <c:pt idx="177">
                  <c:v>0.78301769462942639</c:v>
                </c:pt>
                <c:pt idx="178">
                  <c:v>0.78309289832092221</c:v>
                </c:pt>
                <c:pt idx="179">
                  <c:v>0.78315511997328102</c:v>
                </c:pt>
                <c:pt idx="180">
                  <c:v>0.78320416387865766</c:v>
                </c:pt>
                <c:pt idx="181">
                  <c:v>0.78323984578562278</c:v>
                </c:pt>
                <c:pt idx="182">
                  <c:v>0.78326199313422218</c:v>
                </c:pt>
                <c:pt idx="183">
                  <c:v>0.78327044526216505</c:v>
                </c:pt>
                <c:pt idx="184">
                  <c:v>0.78326505358219767</c:v>
                </c:pt>
                <c:pt idx="185">
                  <c:v>0.78324568173085196</c:v>
                </c:pt>
                <c:pt idx="186">
                  <c:v>0.7832122056888573</c:v>
                </c:pt>
                <c:pt idx="187">
                  <c:v>0.78316451387362385</c:v>
                </c:pt>
                <c:pt idx="188">
                  <c:v>0.78310250720429353</c:v>
                </c:pt>
                <c:pt idx="189">
                  <c:v>0.78302609913996091</c:v>
                </c:pt>
                <c:pt idx="190">
                  <c:v>0.78293521569173374</c:v>
                </c:pt>
                <c:pt idx="191">
                  <c:v>0.78282979540939845</c:v>
                </c:pt>
                <c:pt idx="192">
                  <c:v>0.78270978934350965</c:v>
                </c:pt>
                <c:pt idx="193">
                  <c:v>0.78257516098379354</c:v>
                </c:pt>
                <c:pt idx="194">
                  <c:v>0.78242588617480557</c:v>
                </c:pt>
                <c:pt idx="195">
                  <c:v>0.78226195300982759</c:v>
                </c:pt>
                <c:pt idx="196">
                  <c:v>0.78208336170403414</c:v>
                </c:pt>
                <c:pt idx="197">
                  <c:v>0.78189012444798223</c:v>
                </c:pt>
                <c:pt idx="198">
                  <c:v>0.78168226524251327</c:v>
                </c:pt>
                <c:pt idx="199">
                  <c:v>0.78145981971616718</c:v>
                </c:pt>
                <c:pt idx="200">
                  <c:v>0.78122283492623301</c:v>
                </c:pt>
                <c:pt idx="201">
                  <c:v>0.78097136914455545</c:v>
                </c:pt>
                <c:pt idx="202">
                  <c:v>0.78070549162923852</c:v>
                </c:pt>
                <c:pt idx="203">
                  <c:v>0.78042528238336728</c:v>
                </c:pt>
                <c:pt idx="204">
                  <c:v>0.78013083190188515</c:v>
                </c:pt>
                <c:pt idx="205">
                  <c:v>0.77982224090774066</c:v>
                </c:pt>
                <c:pt idx="206">
                  <c:v>0.77949962007841023</c:v>
                </c:pt>
                <c:pt idx="207">
                  <c:v>0.77916308976390569</c:v>
                </c:pt>
                <c:pt idx="208">
                  <c:v>0.77881277969733165</c:v>
                </c:pt>
                <c:pt idx="209">
                  <c:v>0.77844882869906418</c:v>
                </c:pt>
                <c:pt idx="210">
                  <c:v>0.77807138437559586</c:v>
                </c:pt>
                <c:pt idx="211">
                  <c:v>0.77768060281406126</c:v>
                </c:pt>
                <c:pt idx="212">
                  <c:v>0.77727664827345067</c:v>
                </c:pt>
                <c:pt idx="213">
                  <c:v>0.77685969287348755</c:v>
                </c:pt>
                <c:pt idx="214">
                  <c:v>0.77642991628211633</c:v>
                </c:pt>
                <c:pt idx="215">
                  <c:v>0.77598750540253469</c:v>
                </c:pt>
                <c:pt idx="216">
                  <c:v>0.77553265406066507</c:v>
                </c:pt>
                <c:pt idx="217">
                  <c:v>0.77506556269394011</c:v>
                </c:pt>
                <c:pt idx="218">
                  <c:v>0.77458643804224825</c:v>
                </c:pt>
                <c:pt idx="219">
                  <c:v>0.77409549284185664</c:v>
                </c:pt>
                <c:pt idx="220">
                  <c:v>0.77359294552309343</c:v>
                </c:pt>
                <c:pt idx="221">
                  <c:v>0.77307901991254957</c:v>
                </c:pt>
                <c:pt idx="222">
                  <c:v>0.77255394494052732</c:v>
                </c:pt>
                <c:pt idx="223">
                  <c:v>0.77201795435441956</c:v>
                </c:pt>
                <c:pt idx="224">
                  <c:v>0.77147128643868823</c:v>
                </c:pt>
                <c:pt idx="225">
                  <c:v>0.77091418374206078</c:v>
                </c:pt>
                <c:pt idx="226">
                  <c:v>0.77034689281253199</c:v>
                </c:pt>
                <c:pt idx="227">
                  <c:v>0.76976966394073254</c:v>
                </c:pt>
                <c:pt idx="228">
                  <c:v>0.76918275091216748</c:v>
                </c:pt>
                <c:pt idx="229">
                  <c:v>0.76858641076880441</c:v>
                </c:pt>
                <c:pt idx="230">
                  <c:v>0.76798090358044691</c:v>
                </c:pt>
                <c:pt idx="231">
                  <c:v>0.76736649222628683</c:v>
                </c:pt>
                <c:pt idx="232">
                  <c:v>0.76674344218697665</c:v>
                </c:pt>
                <c:pt idx="233">
                  <c:v>0.76611202134754197</c:v>
                </c:pt>
                <c:pt idx="234">
                  <c:v>0.7654724998113851</c:v>
                </c:pt>
                <c:pt idx="235">
                  <c:v>0.76482514972558446</c:v>
                </c:pt>
                <c:pt idx="236">
                  <c:v>0.76417024511768938</c:v>
                </c:pt>
                <c:pt idx="237">
                  <c:v>0.76350806174408792</c:v>
                </c:pt>
                <c:pt idx="238">
                  <c:v>0.76283887695004626</c:v>
                </c:pt>
                <c:pt idx="239">
                  <c:v>0.76216296954143248</c:v>
                </c:pt>
                <c:pt idx="240">
                  <c:v>0.76148061966808744</c:v>
                </c:pt>
                <c:pt idx="241">
                  <c:v>0.76079210871877767</c:v>
                </c:pt>
                <c:pt idx="242">
                  <c:v>0.76009771922758784</c:v>
                </c:pt>
                <c:pt idx="243">
                  <c:v>0.75939773479157557</c:v>
                </c:pt>
                <c:pt idx="244">
                  <c:v>0.75869243999946512</c:v>
                </c:pt>
                <c:pt idx="245">
                  <c:v>0.75798212037109625</c:v>
                </c:pt>
                <c:pt idx="246">
                  <c:v>0.75726706230729424</c:v>
                </c:pt>
                <c:pt idx="247">
                  <c:v>0.75654755304980037</c:v>
                </c:pt>
                <c:pt idx="248">
                  <c:v>0.75582388065082884</c:v>
                </c:pt>
                <c:pt idx="249">
                  <c:v>0.75509633395178766</c:v>
                </c:pt>
                <c:pt idx="250">
                  <c:v>0.75436520257065354</c:v>
                </c:pt>
                <c:pt idx="251">
                  <c:v>0.75363077689745639</c:v>
                </c:pt>
                <c:pt idx="252">
                  <c:v>0.75289334809726982</c:v>
                </c:pt>
                <c:pt idx="253">
                  <c:v>0.75215320812009046</c:v>
                </c:pt>
                <c:pt idx="254">
                  <c:v>0.75141064971694704</c:v>
                </c:pt>
                <c:pt idx="255">
                  <c:v>0.75066596646153172</c:v>
                </c:pt>
                <c:pt idx="256">
                  <c:v>0.74991945277665339</c:v>
                </c:pt>
                <c:pt idx="257">
                  <c:v>0.7491714039647448</c:v>
                </c:pt>
                <c:pt idx="258">
                  <c:v>0.74842211624166732</c:v>
                </c:pt>
                <c:pt idx="259">
                  <c:v>0.74767188677302321</c:v>
                </c:pt>
                <c:pt idx="260">
                  <c:v>0.7469210137121659</c:v>
                </c:pt>
                <c:pt idx="261">
                  <c:v>0.74616979623909463</c:v>
                </c:pt>
                <c:pt idx="262">
                  <c:v>0.74541853459941954</c:v>
                </c:pt>
                <c:pt idx="263">
                  <c:v>0.7446675301425475</c:v>
                </c:pt>
                <c:pt idx="264">
                  <c:v>0.74391708535828638</c:v>
                </c:pt>
                <c:pt idx="265">
                  <c:v>0.74316750391101793</c:v>
                </c:pt>
                <c:pt idx="266">
                  <c:v>0.74241909067063905</c:v>
                </c:pt>
                <c:pt idx="267">
                  <c:v>0.74167215173945356</c:v>
                </c:pt>
                <c:pt idx="268">
                  <c:v>0.74092699447422272</c:v>
                </c:pt>
                <c:pt idx="269">
                  <c:v>0.7401839275026032</c:v>
                </c:pt>
                <c:pt idx="270">
                  <c:v>0.73944326073321476</c:v>
                </c:pt>
                <c:pt idx="271">
                  <c:v>0.73870530535861623</c:v>
                </c:pt>
                <c:pt idx="272">
                  <c:v>0.73797037385047914</c:v>
                </c:pt>
                <c:pt idx="273">
                  <c:v>0.73723877994630582</c:v>
                </c:pt>
                <c:pt idx="274">
                  <c:v>0.73651083862704103</c:v>
                </c:pt>
                <c:pt idx="275">
                  <c:v>0.73578686608500199</c:v>
                </c:pt>
                <c:pt idx="276">
                  <c:v>0.73506717968155189</c:v>
                </c:pt>
                <c:pt idx="277">
                  <c:v>0.73435209789401312</c:v>
                </c:pt>
                <c:pt idx="278">
                  <c:v>0.73364194025134755</c:v>
                </c:pt>
                <c:pt idx="279">
                  <c:v>0.73293702725818632</c:v>
                </c:pt>
                <c:pt idx="280">
                  <c:v>0.73223768030681935</c:v>
                </c:pt>
                <c:pt idx="281">
                  <c:v>0.73154422157683996</c:v>
                </c:pt>
                <c:pt idx="282">
                  <c:v>0.73085697392214466</c:v>
                </c:pt>
                <c:pt idx="283">
                  <c:v>0.73017626074507691</c:v>
                </c:pt>
                <c:pt idx="284">
                  <c:v>0.72950240585753146</c:v>
                </c:pt>
                <c:pt idx="285">
                  <c:v>0.72883573332890805</c:v>
                </c:pt>
                <c:pt idx="286">
                  <c:v>0.72817656732082126</c:v>
                </c:pt>
                <c:pt idx="287">
                  <c:v>0.72752523190856333</c:v>
                </c:pt>
                <c:pt idx="288">
                  <c:v>0.72688205088933655</c:v>
                </c:pt>
                <c:pt idx="289">
                  <c:v>0.72624734757733023</c:v>
                </c:pt>
                <c:pt idx="290">
                  <c:v>0.72562144458577915</c:v>
                </c:pt>
                <c:pt idx="291">
                  <c:v>0.72500466359615534</c:v>
                </c:pt>
                <c:pt idx="292">
                  <c:v>0.72439732511471944</c:v>
                </c:pt>
                <c:pt idx="293">
                  <c:v>0.72379974821669035</c:v>
                </c:pt>
                <c:pt idx="294">
                  <c:v>0.72321225027831559</c:v>
                </c:pt>
                <c:pt idx="295">
                  <c:v>0.72263514669720563</c:v>
                </c:pt>
                <c:pt idx="296">
                  <c:v>0.72206875060127607</c:v>
                </c:pt>
                <c:pt idx="297">
                  <c:v>0.72151337254672299</c:v>
                </c:pt>
                <c:pt idx="298">
                  <c:v>0.72096932020546456</c:v>
                </c:pt>
                <c:pt idx="299">
                  <c:v>0.72043689804251787</c:v>
                </c:pt>
                <c:pt idx="300">
                  <c:v>0.71991640698380432</c:v>
                </c:pt>
                <c:pt idx="301">
                  <c:v>0.71940814407490739</c:v>
                </c:pt>
                <c:pt idx="302">
                  <c:v>0.71891240213132235</c:v>
                </c:pt>
                <c:pt idx="303">
                  <c:v>0.71842946938076457</c:v>
                </c:pt>
                <c:pt idx="304">
                  <c:v>0.71795962909811772</c:v>
                </c:pt>
                <c:pt idx="305">
                  <c:v>0.71750315923362706</c:v>
                </c:pt>
                <c:pt idx="306">
                  <c:v>0.71706033203495223</c:v>
                </c:pt>
                <c:pt idx="307">
                  <c:v>0.71663141366371375</c:v>
                </c:pt>
                <c:pt idx="308">
                  <c:v>0.71621666380718385</c:v>
                </c:pt>
                <c:pt idx="309">
                  <c:v>0.71581633528578015</c:v>
                </c:pt>
                <c:pt idx="310">
                  <c:v>0.71543067365704993</c:v>
                </c:pt>
                <c:pt idx="311">
                  <c:v>0.71505991681682601</c:v>
                </c:pt>
                <c:pt idx="312">
                  <c:v>0.71470429459827389</c:v>
                </c:pt>
                <c:pt idx="313">
                  <c:v>0.71436402836955437</c:v>
                </c:pt>
                <c:pt idx="314">
                  <c:v>0.71403933063084446</c:v>
                </c:pt>
                <c:pt idx="315">
                  <c:v>0.71373040461148907</c:v>
                </c:pt>
                <c:pt idx="316">
                  <c:v>0.71343744386806929</c:v>
                </c:pt>
                <c:pt idx="317">
                  <c:v>0.71316063188420642</c:v>
                </c:pt>
                <c:pt idx="318">
                  <c:v>0.7129001416729418</c:v>
                </c:pt>
                <c:pt idx="319">
                  <c:v>0.71265613538257289</c:v>
                </c:pt>
                <c:pt idx="320">
                  <c:v>0.71242876390685173</c:v>
                </c:pt>
                <c:pt idx="321">
                  <c:v>0.7122181665004973</c:v>
                </c:pt>
                <c:pt idx="322">
                  <c:v>0.71202447040100436</c:v>
                </c:pt>
                <c:pt idx="323">
                  <c:v>0.71184779045778668</c:v>
                </c:pt>
                <c:pt idx="324">
                  <c:v>0.71168822876972559</c:v>
                </c:pt>
                <c:pt idx="325">
                  <c:v>0.71154587433225358</c:v>
                </c:pt>
                <c:pt idx="326">
                  <c:v>0.71142080269514862</c:v>
                </c:pt>
                <c:pt idx="327">
                  <c:v>0.71131307563226087</c:v>
                </c:pt>
                <c:pt idx="328">
                  <c:v>0.71122274082445547</c:v>
                </c:pt>
                <c:pt idx="329">
                  <c:v>0.71114983155709699</c:v>
                </c:pt>
                <c:pt idx="330">
                  <c:v>0.71109436643345525</c:v>
                </c:pt>
                <c:pt idx="331">
                  <c:v>0.71105634910546167</c:v>
                </c:pt>
                <c:pt idx="332">
                  <c:v>0.71103576802328072</c:v>
                </c:pt>
                <c:pt idx="333">
                  <c:v>0.7110325962052132</c:v>
                </c:pt>
                <c:pt idx="334">
                  <c:v>0.71104679102946955</c:v>
                </c:pt>
                <c:pt idx="335">
                  <c:v>0.71107829404938683</c:v>
                </c:pt>
                <c:pt idx="336">
                  <c:v>0.71112703083367268</c:v>
                </c:pt>
                <c:pt idx="337">
                  <c:v>0.71119291083327552</c:v>
                </c:pt>
                <c:pt idx="338">
                  <c:v>0.71127582727647054</c:v>
                </c:pt>
                <c:pt idx="339">
                  <c:v>0.71137565709373607</c:v>
                </c:pt>
                <c:pt idx="340">
                  <c:v>0.71149226087397177</c:v>
                </c:pt>
                <c:pt idx="341">
                  <c:v>0.71162548285355565</c:v>
                </c:pt>
                <c:pt idx="342">
                  <c:v>0.71177515093968724</c:v>
                </c:pt>
                <c:pt idx="343">
                  <c:v>0.71194107676938423</c:v>
                </c:pt>
                <c:pt idx="344">
                  <c:v>0.71212305580540325</c:v>
                </c:pt>
                <c:pt idx="345">
                  <c:v>0.71232086747025658</c:v>
                </c:pt>
                <c:pt idx="346">
                  <c:v>0.71253427531935865</c:v>
                </c:pt>
                <c:pt idx="347">
                  <c:v>0.71276302725419716</c:v>
                </c:pt>
                <c:pt idx="348">
                  <c:v>0.71300685577626588</c:v>
                </c:pt>
                <c:pt idx="349">
                  <c:v>0.71326547828231368</c:v>
                </c:pt>
                <c:pt idx="350">
                  <c:v>0.71353859740127912</c:v>
                </c:pt>
                <c:pt idx="351">
                  <c:v>0.71382590137306956</c:v>
                </c:pt>
                <c:pt idx="352">
                  <c:v>0.71412706446912944</c:v>
                </c:pt>
                <c:pt idx="353">
                  <c:v>0.71444174745452216</c:v>
                </c:pt>
                <c:pt idx="354">
                  <c:v>0.71476959809099327</c:v>
                </c:pt>
                <c:pt idx="355">
                  <c:v>0.71511025168027131</c:v>
                </c:pt>
                <c:pt idx="356">
                  <c:v>0.71546333164658749</c:v>
                </c:pt>
                <c:pt idx="357">
                  <c:v>0.71582845015716934</c:v>
                </c:pt>
                <c:pt idx="358">
                  <c:v>0.71620520877921034</c:v>
                </c:pt>
                <c:pt idx="359">
                  <c:v>0.71659319917157149</c:v>
                </c:pt>
                <c:pt idx="360">
                  <c:v>0.71699200380924788</c:v>
                </c:pt>
                <c:pt idx="361">
                  <c:v>0.71740119673839331</c:v>
                </c:pt>
                <c:pt idx="362">
                  <c:v>0.7178203443594976</c:v>
                </c:pt>
                <c:pt idx="363">
                  <c:v>0.71824900623610055</c:v>
                </c:pt>
                <c:pt idx="364">
                  <c:v>0.71868673592624266</c:v>
                </c:pt>
                <c:pt idx="365">
                  <c:v>0.71913308183370328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57888"/>
        <c:axId val="59170176"/>
      </c:lineChart>
      <c:catAx>
        <c:axId val="5915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59170176"/>
        <c:crosses val="autoZero"/>
        <c:auto val="1"/>
        <c:lblAlgn val="ctr"/>
        <c:lblOffset val="100"/>
        <c:noMultiLvlLbl val="0"/>
      </c:catAx>
      <c:valAx>
        <c:axId val="59170176"/>
        <c:scaling>
          <c:orientation val="minMax"/>
          <c:max val="1"/>
          <c:min val="0"/>
        </c:scaling>
        <c:delete val="0"/>
        <c:axPos val="l"/>
        <c:majorGridlines/>
        <c:numFmt formatCode="h:mm:ss;@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59157888"/>
        <c:crosses val="autoZero"/>
        <c:crossBetween val="between"/>
        <c:majorUnit val="0.25"/>
      </c:valAx>
    </c:plotArea>
    <c:legend>
      <c:legendPos val="r"/>
      <c:layout>
        <c:manualLayout>
          <c:xMode val="edge"/>
          <c:yMode val="edge"/>
          <c:x val="0.60465116279069764"/>
          <c:y val="0.31636554521593896"/>
          <c:w val="0.37790697674418605"/>
          <c:h val="0.36000190885230254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zh-TW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TW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zh-TW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Calculations!$V$1</c:f>
              <c:strCache>
                <c:ptCount val="1"/>
                <c:pt idx="0">
                  <c:v>E
Eq of Time (minutes)
均時差 E    27章
…… 27.3</c:v>
                </c:pt>
              </c:strCache>
            </c:strRef>
          </c:tx>
          <c:marker>
            <c:symbol val="none"/>
          </c:marker>
          <c:val>
            <c:numRef>
              <c:f>Calculations!$V$3:$V$366</c:f>
              <c:numCache>
                <c:formatCode>General</c:formatCode>
                <c:ptCount val="364"/>
                <c:pt idx="0">
                  <c:v>-3.8644500503103254</c:v>
                </c:pt>
                <c:pt idx="1">
                  <c:v>-4.3277645071200883</c:v>
                </c:pt>
                <c:pt idx="2">
                  <c:v>-4.7849840041262048</c:v>
                </c:pt>
                <c:pt idx="3">
                  <c:v>-5.2356259571772741</c:v>
                </c:pt>
                <c:pt idx="4">
                  <c:v>-5.6792191064680662</c:v>
                </c:pt>
                <c:pt idx="5">
                  <c:v>-6.1153042337670627</c:v>
                </c:pt>
                <c:pt idx="6">
                  <c:v>-6.5434348492115726</c:v>
                </c:pt>
                <c:pt idx="7">
                  <c:v>-6.9631778461457561</c:v>
                </c:pt>
                <c:pt idx="8">
                  <c:v>-7.3741141225977413</c:v>
                </c:pt>
                <c:pt idx="9">
                  <c:v>-7.7758391681015464</c:v>
                </c:pt>
                <c:pt idx="10">
                  <c:v>-8.1679636146991985</c:v>
                </c:pt>
                <c:pt idx="11">
                  <c:v>-8.5501137510830603</c:v>
                </c:pt>
                <c:pt idx="12">
                  <c:v>-8.9219319989620551</c:v>
                </c:pt>
                <c:pt idx="13">
                  <c:v>-9.2830773508697497</c:v>
                </c:pt>
                <c:pt idx="14">
                  <c:v>-9.633225768768451</c:v>
                </c:pt>
                <c:pt idx="15">
                  <c:v>-9.9720705429232357</c:v>
                </c:pt>
                <c:pt idx="16">
                  <c:v>-10.299322610675153</c:v>
                </c:pt>
                <c:pt idx="17">
                  <c:v>-10.614710834859736</c:v>
                </c:pt>
                <c:pt idx="18">
                  <c:v>-10.917982241756066</c:v>
                </c:pt>
                <c:pt idx="19">
                  <c:v>-11.208902218590875</c:v>
                </c:pt>
                <c:pt idx="20">
                  <c:v>-11.487254670742837</c:v>
                </c:pt>
                <c:pt idx="21">
                  <c:v>-11.752842138931959</c:v>
                </c:pt>
                <c:pt idx="22">
                  <c:v>-12.00548587679868</c:v>
                </c:pt>
                <c:pt idx="23">
                  <c:v>-12.245025889402759</c:v>
                </c:pt>
                <c:pt idx="24">
                  <c:v>-12.471320933294567</c:v>
                </c:pt>
                <c:pt idx="25">
                  <c:v>-12.684248478924733</c:v>
                </c:pt>
                <c:pt idx="26">
                  <c:v>-12.883704636268595</c:v>
                </c:pt>
                <c:pt idx="27">
                  <c:v>-13.069604044653612</c:v>
                </c:pt>
                <c:pt idx="28">
                  <c:v>-13.241879727873132</c:v>
                </c:pt>
                <c:pt idx="29">
                  <c:v>-13.40048291576681</c:v>
                </c:pt>
                <c:pt idx="30">
                  <c:v>-13.545382833541732</c:v>
                </c:pt>
                <c:pt idx="31">
                  <c:v>-13.676566460185784</c:v>
                </c:pt>
                <c:pt idx="32">
                  <c:v>-13.794038257401155</c:v>
                </c:pt>
                <c:pt idx="33">
                  <c:v>-13.897819870561509</c:v>
                </c:pt>
                <c:pt idx="34">
                  <c:v>-13.987949803249791</c:v>
                </c:pt>
                <c:pt idx="35">
                  <c:v>-14.064483066993388</c:v>
                </c:pt>
                <c:pt idx="36">
                  <c:v>-14.127490807862024</c:v>
                </c:pt>
                <c:pt idx="37">
                  <c:v>-14.177059911627287</c:v>
                </c:pt>
                <c:pt idx="38">
                  <c:v>-14.213292589219339</c:v>
                </c:pt>
                <c:pt idx="39">
                  <c:v>-14.236305944240195</c:v>
                </c:pt>
                <c:pt idx="40">
                  <c:v>-14.246231524304566</c:v>
                </c:pt>
                <c:pt idx="41">
                  <c:v>-14.243214857994005</c:v>
                </c:pt>
                <c:pt idx="42">
                  <c:v>-14.227414979204895</c:v>
                </c:pt>
                <c:pt idx="43">
                  <c:v>-14.199003940666426</c:v>
                </c:pt>
                <c:pt idx="44">
                  <c:v>-14.158166318391766</c:v>
                </c:pt>
                <c:pt idx="45">
                  <c:v>-14.105098708798701</c:v>
                </c:pt>
                <c:pt idx="46">
                  <c:v>-14.040009220212182</c:v>
                </c:pt>
                <c:pt idx="47">
                  <c:v>-13.963116960421198</c:v>
                </c:pt>
                <c:pt idx="48">
                  <c:v>-13.874651521921582</c:v>
                </c:pt>
                <c:pt idx="49">
                  <c:v>-13.774852466426156</c:v>
                </c:pt>
                <c:pt idx="50">
                  <c:v>-13.663968810169672</c:v>
                </c:pt>
                <c:pt idx="51">
                  <c:v>-13.542258511472998</c:v>
                </c:pt>
                <c:pt idx="52">
                  <c:v>-13.409987961964271</c:v>
                </c:pt>
                <c:pt idx="53">
                  <c:v>-13.267431482786973</c:v>
                </c:pt>
                <c:pt idx="54">
                  <c:v>-13.11487082704387</c:v>
                </c:pt>
                <c:pt idx="55">
                  <c:v>-12.952594689648345</c:v>
                </c:pt>
                <c:pt idx="56">
                  <c:v>-12.780898225667672</c:v>
                </c:pt>
                <c:pt idx="57">
                  <c:v>-12.600082578163756</c:v>
                </c:pt>
                <c:pt idx="58">
                  <c:v>-12.410454416431193</c:v>
                </c:pt>
                <c:pt idx="59">
                  <c:v>-12.212325485457399</c:v>
                </c:pt>
                <c:pt idx="60">
                  <c:v>-12.006012167322254</c:v>
                </c:pt>
                <c:pt idx="61">
                  <c:v>-11.791835055165791</c:v>
                </c:pt>
                <c:pt idx="62">
                  <c:v>-11.570118540252768</c:v>
                </c:pt>
                <c:pt idx="63">
                  <c:v>-11.341190412566775</c:v>
                </c:pt>
                <c:pt idx="64">
                  <c:v>-11.105381475272633</c:v>
                </c:pt>
                <c:pt idx="65">
                  <c:v>-10.863025173282535</c:v>
                </c:pt>
                <c:pt idx="66">
                  <c:v>-10.614457236073582</c:v>
                </c:pt>
                <c:pt idx="67">
                  <c:v>-10.360015334809034</c:v>
                </c:pt>
                <c:pt idx="68">
                  <c:v>-10.100038753718572</c:v>
                </c:pt>
                <c:pt idx="69">
                  <c:v>-9.8348680756116007</c:v>
                </c:pt>
                <c:pt idx="70">
                  <c:v>-9.5648448813089022</c:v>
                </c:pt>
                <c:pt idx="71">
                  <c:v>-9.290311462691399</c:v>
                </c:pt>
                <c:pt idx="72">
                  <c:v>-9.0116105489909799</c:v>
                </c:pt>
                <c:pt idx="73">
                  <c:v>-8.7290850458697218</c:v>
                </c:pt>
                <c:pt idx="74">
                  <c:v>-8.4430777867695426</c:v>
                </c:pt>
                <c:pt idx="75">
                  <c:v>-8.1539312959369461</c:v>
                </c:pt>
                <c:pt idx="76">
                  <c:v>-7.8619875624800475</c:v>
                </c:pt>
                <c:pt idx="77">
                  <c:v>-7.5675878247544439</c:v>
                </c:pt>
                <c:pt idx="78">
                  <c:v>-7.2710723643193109</c:v>
                </c:pt>
                <c:pt idx="79">
                  <c:v>-6.9727803086729523</c:v>
                </c:pt>
                <c:pt idx="80">
                  <c:v>-6.6730494419317452</c:v>
                </c:pt>
                <c:pt idx="81">
                  <c:v>-6.3722160225842535</c:v>
                </c:pt>
                <c:pt idx="82">
                  <c:v>-6.0706146074341119</c:v>
                </c:pt>
                <c:pt idx="83">
                  <c:v>-5.7685778808188033</c:v>
                </c:pt>
                <c:pt idx="84">
                  <c:v>-5.4664364881836711</c:v>
                </c:pt>
                <c:pt idx="85">
                  <c:v>-5.1645188730842442</c:v>
                </c:pt>
                <c:pt idx="86">
                  <c:v>-4.8631511166917187</c:v>
                </c:pt>
                <c:pt idx="87">
                  <c:v>-4.5626567788755619</c:v>
                </c:pt>
                <c:pt idx="88">
                  <c:v>-4.263356739969784</c:v>
                </c:pt>
                <c:pt idx="89">
                  <c:v>-3.9655690423227479</c:v>
                </c:pt>
                <c:pt idx="90">
                  <c:v>-3.6696087307789003</c:v>
                </c:pt>
                <c:pt idx="91">
                  <c:v>-3.3757876912617446</c:v>
                </c:pt>
                <c:pt idx="92">
                  <c:v>-3.0844144866677108</c:v>
                </c:pt>
                <c:pt idx="93">
                  <c:v>-2.7957941893218634</c:v>
                </c:pt>
                <c:pt idx="94">
                  <c:v>-2.5102282092959998</c:v>
                </c:pt>
                <c:pt idx="95">
                  <c:v>-2.2280141179438431</c:v>
                </c:pt>
                <c:pt idx="96">
                  <c:v>-1.9494454660653049</c:v>
                </c:pt>
                <c:pt idx="97">
                  <c:v>-1.6748115961695493</c:v>
                </c:pt>
                <c:pt idx="98">
                  <c:v>-1.4043974483841724</c:v>
                </c:pt>
                <c:pt idx="99">
                  <c:v>-1.1384833596122761</c:v>
                </c:pt>
                <c:pt idx="100">
                  <c:v>-0.8773448556246306</c:v>
                </c:pt>
                <c:pt idx="101">
                  <c:v>-0.62125243584430268</c:v>
                </c:pt>
                <c:pt idx="102">
                  <c:v>-0.37047135065931186</c:v>
                </c:pt>
                <c:pt idx="103">
                  <c:v>-0.12526137118222072</c:v>
                </c:pt>
                <c:pt idx="104">
                  <c:v>0.11412344855173129</c:v>
                </c:pt>
                <c:pt idx="105">
                  <c:v>0.34743501685851397</c:v>
                </c:pt>
                <c:pt idx="106">
                  <c:v>0.57443145699706155</c:v>
                </c:pt>
                <c:pt idx="107">
                  <c:v>0.7948773668274175</c:v>
                </c:pt>
                <c:pt idx="108">
                  <c:v>1.0085440852053671</c:v>
                </c:pt>
                <c:pt idx="109">
                  <c:v>1.2152099647063308</c:v>
                </c:pt>
                <c:pt idx="110">
                  <c:v>1.4146606501846193</c:v>
                </c:pt>
                <c:pt idx="111">
                  <c:v>1.6066893625966423</c:v>
                </c:pt>
                <c:pt idx="112">
                  <c:v>1.7910971874416639</c:v>
                </c:pt>
                <c:pt idx="113">
                  <c:v>1.9676933670991743</c:v>
                </c:pt>
                <c:pt idx="114">
                  <c:v>2.1362955962681323</c:v>
                </c:pt>
                <c:pt idx="115">
                  <c:v>2.2967303196496478</c:v>
                </c:pt>
                <c:pt idx="116">
                  <c:v>2.4488330309481481</c:v>
                </c:pt>
                <c:pt idx="117">
                  <c:v>2.5924485722068109</c:v>
                </c:pt>
                <c:pt idx="118">
                  <c:v>2.7274314324373936</c:v>
                </c:pt>
                <c:pt idx="119">
                  <c:v>2.8536460444564775</c:v>
                </c:pt>
                <c:pt idx="120">
                  <c:v>2.9709670787927145</c:v>
                </c:pt>
                <c:pt idx="121">
                  <c:v>3.0792797334904107</c:v>
                </c:pt>
                <c:pt idx="122">
                  <c:v>3.1784800186013231</c:v>
                </c:pt>
                <c:pt idx="123">
                  <c:v>3.268475034127718</c:v>
                </c:pt>
                <c:pt idx="124">
                  <c:v>3.3491832401590558</c:v>
                </c:pt>
                <c:pt idx="125">
                  <c:v>3.4205347179261087</c:v>
                </c:pt>
                <c:pt idx="126">
                  <c:v>3.4824714204908305</c:v>
                </c:pt>
                <c:pt idx="127">
                  <c:v>3.534947411783369</c:v>
                </c:pt>
                <c:pt idx="128">
                  <c:v>3.5779290927045335</c:v>
                </c:pt>
                <c:pt idx="129">
                  <c:v>3.6113954130196686</c:v>
                </c:pt>
                <c:pt idx="130">
                  <c:v>3.6353380677897622</c:v>
                </c:pt>
                <c:pt idx="131">
                  <c:v>3.6497616771049679</c:v>
                </c:pt>
                <c:pt idx="132">
                  <c:v>3.6546839479192599</c:v>
                </c:pt>
                <c:pt idx="133">
                  <c:v>3.6501358168207676</c:v>
                </c:pt>
                <c:pt idx="134">
                  <c:v>3.6361615726113481</c:v>
                </c:pt>
                <c:pt idx="135">
                  <c:v>3.6128189576235235</c:v>
                </c:pt>
                <c:pt idx="136">
                  <c:v>3.5801792467515989</c:v>
                </c:pt>
                <c:pt idx="137">
                  <c:v>3.5383273032395497</c:v>
                </c:pt>
                <c:pt idx="138">
                  <c:v>3.4873616103299008</c:v>
                </c:pt>
                <c:pt idx="139">
                  <c:v>3.4273942779500177</c:v>
                </c:pt>
                <c:pt idx="140">
                  <c:v>3.3585510236916831</c:v>
                </c:pt>
                <c:pt idx="141">
                  <c:v>3.2809711274130451</c:v>
                </c:pt>
                <c:pt idx="142">
                  <c:v>3.1948073588839665</c:v>
                </c:pt>
                <c:pt idx="143">
                  <c:v>3.1002258779805159</c:v>
                </c:pt>
                <c:pt idx="144">
                  <c:v>2.9974061070270945</c:v>
                </c:pt>
                <c:pt idx="145">
                  <c:v>2.8865405749784454</c:v>
                </c:pt>
                <c:pt idx="146">
                  <c:v>2.7678347332359796</c:v>
                </c:pt>
                <c:pt idx="147">
                  <c:v>2.6415067429873265</c:v>
                </c:pt>
                <c:pt idx="148">
                  <c:v>2.5077872340608556</c:v>
                </c:pt>
                <c:pt idx="149">
                  <c:v>2.3669190353928657</c:v>
                </c:pt>
                <c:pt idx="150">
                  <c:v>2.2191568773070438</c:v>
                </c:pt>
                <c:pt idx="151">
                  <c:v>2.0647670659054027</c:v>
                </c:pt>
                <c:pt idx="152">
                  <c:v>1.9040271299843117</c:v>
                </c:pt>
                <c:pt idx="153">
                  <c:v>1.7372254409782404</c:v>
                </c:pt>
                <c:pt idx="154">
                  <c:v>1.5646608065505061</c:v>
                </c:pt>
                <c:pt idx="155">
                  <c:v>1.3866420385412104</c:v>
                </c:pt>
                <c:pt idx="156">
                  <c:v>1.203487496080929</c:v>
                </c:pt>
                <c:pt idx="157">
                  <c:v>1.015524604782768</c:v>
                </c:pt>
                <c:pt idx="158">
                  <c:v>0.82308935301347763</c:v>
                </c:pt>
                <c:pt idx="159">
                  <c:v>0.62652576632598933</c:v>
                </c:pt>
                <c:pt idx="160">
                  <c:v>0.42618536124269157</c:v>
                </c:pt>
                <c:pt idx="161">
                  <c:v>0.22242657963628537</c:v>
                </c:pt>
                <c:pt idx="162">
                  <c:v>1.561420504875873E-2</c:v>
                </c:pt>
                <c:pt idx="163">
                  <c:v>-0.19388123764396686</c:v>
                </c:pt>
                <c:pt idx="164">
                  <c:v>-0.4056840977467237</c:v>
                </c:pt>
                <c:pt idx="165">
                  <c:v>-0.6194142279055006</c:v>
                </c:pt>
                <c:pt idx="166">
                  <c:v>-0.83468762532243335</c:v>
                </c:pt>
                <c:pt idx="167">
                  <c:v>-1.051117083375372</c:v>
                </c:pt>
                <c:pt idx="168">
                  <c:v>-1.2683128519743838</c:v>
                </c:pt>
                <c:pt idx="169">
                  <c:v>-1.4858833049192541</c:v>
                </c:pt>
                <c:pt idx="170">
                  <c:v>-1.7034356125155594</c:v>
                </c:pt>
                <c:pt idx="171">
                  <c:v>-1.920576417678137</c:v>
                </c:pt>
                <c:pt idx="172">
                  <c:v>-2.1369125137259997</c:v>
                </c:pt>
                <c:pt idx="173">
                  <c:v>-2.3520515220801075</c:v>
                </c:pt>
                <c:pt idx="174">
                  <c:v>-2.5656025680608479</c:v>
                </c:pt>
                <c:pt idx="175">
                  <c:v>-2.7771769529908208</c:v>
                </c:pt>
                <c:pt idx="176">
                  <c:v>-2.9863888208282345</c:v>
                </c:pt>
                <c:pt idx="177">
                  <c:v>-3.1928558175638453</c:v>
                </c:pt>
                <c:pt idx="178">
                  <c:v>-3.3961997416568539</c:v>
                </c:pt>
                <c:pt idx="179">
                  <c:v>-3.5960471837992172</c:v>
                </c:pt>
                <c:pt idx="180">
                  <c:v>-3.7920301543625388</c:v>
                </c:pt>
                <c:pt idx="181">
                  <c:v>-3.9837866969027127</c:v>
                </c:pt>
                <c:pt idx="182">
                  <c:v>-4.1709614861744235</c:v>
                </c:pt>
                <c:pt idx="183">
                  <c:v>-4.3532064091490037</c:v>
                </c:pt>
                <c:pt idx="184">
                  <c:v>-4.530181127610784</c:v>
                </c:pt>
                <c:pt idx="185">
                  <c:v>-4.7015536209577276</c:v>
                </c:pt>
                <c:pt idx="186">
                  <c:v>-4.8670007079319362</c:v>
                </c:pt>
                <c:pt idx="187">
                  <c:v>-5.0262085460670551</c:v>
                </c:pt>
                <c:pt idx="188">
                  <c:v>-5.1788731077355408</c:v>
                </c:pt>
                <c:pt idx="189">
                  <c:v>-5.3247006317634256</c:v>
                </c:pt>
                <c:pt idx="190">
                  <c:v>-5.463408049683383</c:v>
                </c:pt>
                <c:pt idx="191">
                  <c:v>-5.5947233857690133</c:v>
                </c:pt>
                <c:pt idx="192">
                  <c:v>-5.7183861301305994</c:v>
                </c:pt>
                <c:pt idx="193">
                  <c:v>-5.8341475842182051</c:v>
                </c:pt>
                <c:pt idx="194">
                  <c:v>-5.9417711782007476</c:v>
                </c:pt>
                <c:pt idx="195">
                  <c:v>-6.0410327597939446</c:v>
                </c:pt>
                <c:pt idx="196">
                  <c:v>-6.1317208542092949</c:v>
                </c:pt>
                <c:pt idx="197">
                  <c:v>-6.2136368950093823</c:v>
                </c:pt>
                <c:pt idx="198">
                  <c:v>-6.2865954257566816</c:v>
                </c:pt>
                <c:pt idx="199">
                  <c:v>-6.3504242724542257</c:v>
                </c:pt>
                <c:pt idx="200">
                  <c:v>-6.4049646868747185</c:v>
                </c:pt>
                <c:pt idx="201">
                  <c:v>-6.4500714609873615</c:v>
                </c:pt>
                <c:pt idx="202">
                  <c:v>-6.4856130127842393</c:v>
                </c:pt>
                <c:pt idx="203">
                  <c:v>-6.5114714439144512</c:v>
                </c:pt>
                <c:pt idx="204">
                  <c:v>-6.5275425696301026</c:v>
                </c:pt>
                <c:pt idx="205">
                  <c:v>-6.5337359216356514</c:v>
                </c:pt>
                <c:pt idx="206">
                  <c:v>-6.5299747245288637</c:v>
                </c:pt>
                <c:pt idx="207">
                  <c:v>-6.5161958466073209</c:v>
                </c:pt>
                <c:pt idx="208">
                  <c:v>-6.4923497258879603</c:v>
                </c:pt>
                <c:pt idx="209">
                  <c:v>-6.4584002722722706</c:v>
                </c:pt>
                <c:pt idx="210">
                  <c:v>-6.4143247468581261</c:v>
                </c:pt>
                <c:pt idx="211">
                  <c:v>-6.3601136194637915</c:v>
                </c:pt>
                <c:pt idx="212">
                  <c:v>-6.2957704054890362</c:v>
                </c:pt>
                <c:pt idx="213">
                  <c:v>-6.2213114832991039</c:v>
                </c:pt>
                <c:pt idx="214">
                  <c:v>-6.1367658933570555</c:v>
                </c:pt>
                <c:pt idx="215">
                  <c:v>-6.0421751203756013</c:v>
                </c:pt>
                <c:pt idx="216">
                  <c:v>-5.9375928597973955</c:v>
                </c:pt>
                <c:pt idx="217">
                  <c:v>-5.8230847699344546</c:v>
                </c:pt>
                <c:pt idx="218">
                  <c:v>-5.6987282111266255</c:v>
                </c:pt>
                <c:pt idx="219">
                  <c:v>-5.5646119732874029</c:v>
                </c:pt>
                <c:pt idx="220">
                  <c:v>-5.4208359932176746</c:v>
                </c:pt>
                <c:pt idx="221">
                  <c:v>-5.2675110630692021</c:v>
                </c:pt>
                <c:pt idx="222">
                  <c:v>-5.1047585313282751</c:v>
                </c:pt>
                <c:pt idx="223">
                  <c:v>-4.9327099976867501</c:v>
                </c:pt>
                <c:pt idx="224">
                  <c:v>-4.7515070031401549</c:v>
                </c:pt>
                <c:pt idx="225">
                  <c:v>-4.5613007166309325</c:v>
                </c:pt>
                <c:pt idx="226">
                  <c:v>-4.3622516195237049</c:v>
                </c:pt>
                <c:pt idx="227">
                  <c:v>-4.1545291891583629</c:v>
                </c:pt>
                <c:pt idx="228">
                  <c:v>-3.9383115826840349</c:v>
                </c:pt>
                <c:pt idx="229">
                  <c:v>-3.7137853223285209</c:v>
                </c:pt>
                <c:pt idx="230">
                  <c:v>-3.4811449832006858</c:v>
                </c:pt>
                <c:pt idx="231">
                  <c:v>-3.2405928846624974</c:v>
                </c:pt>
                <c:pt idx="232">
                  <c:v>-2.9923387862455253</c:v>
                </c:pt>
                <c:pt idx="233">
                  <c:v>-2.7365995890154613</c:v>
                </c:pt>
                <c:pt idx="234">
                  <c:v>-2.4735990432085817</c:v>
                </c:pt>
                <c:pt idx="235">
                  <c:v>-2.2035674629048376</c:v>
                </c:pt>
                <c:pt idx="236">
                  <c:v>-1.9267414483965057</c:v>
                </c:pt>
                <c:pt idx="237">
                  <c:v>-1.6433636168505992</c:v>
                </c:pt>
                <c:pt idx="238">
                  <c:v>-1.3536823417679986</c:v>
                </c:pt>
                <c:pt idx="239">
                  <c:v>-1.0579515016512249</c:v>
                </c:pt>
                <c:pt idx="240">
                  <c:v>-0.75643023821473165</c:v>
                </c:pt>
                <c:pt idx="241">
                  <c:v>-0.44938272437353805</c:v>
                </c:pt>
                <c:pt idx="242">
                  <c:v>-0.13707794215575628</c:v>
                </c:pt>
                <c:pt idx="243">
                  <c:v>0.18021052939602497</c:v>
                </c:pt>
                <c:pt idx="244">
                  <c:v>0.50220471637145103</c:v>
                </c:pt>
                <c:pt idx="245">
                  <c:v>0.8286224423055224</c:v>
                </c:pt>
                <c:pt idx="246">
                  <c:v>1.1591775108626308</c:v>
                </c:pt>
                <c:pt idx="247">
                  <c:v>1.4935798791860226</c:v>
                </c:pt>
                <c:pt idx="248">
                  <c:v>1.8315358222864673</c:v>
                </c:pt>
                <c:pt idx="249">
                  <c:v>2.1727480889263013</c:v>
                </c:pt>
                <c:pt idx="250">
                  <c:v>2.5169160495236125</c:v>
                </c:pt>
                <c:pt idx="251">
                  <c:v>2.8637358366916752</c:v>
                </c:pt>
                <c:pt idx="252">
                  <c:v>3.2129004790776827</c:v>
                </c:pt>
                <c:pt idx="253">
                  <c:v>3.564100029240183</c:v>
                </c:pt>
                <c:pt idx="254">
                  <c:v>3.9170216863689289</c:v>
                </c:pt>
                <c:pt idx="255">
                  <c:v>4.271349914687196</c:v>
                </c:pt>
                <c:pt idx="256">
                  <c:v>4.6267665584491349</c:v>
                </c:pt>
                <c:pt idx="257">
                  <c:v>4.982950954469139</c:v>
                </c:pt>
                <c:pt idx="258">
                  <c:v>5.3395800431658715</c:v>
                </c:pt>
                <c:pt idx="259">
                  <c:v>5.6963284791348459</c:v>
                </c:pt>
                <c:pt idx="260">
                  <c:v>6.0528687422884389</c:v>
                </c:pt>
                <c:pt idx="261">
                  <c:v>6.408871250611214</c:v>
                </c:pt>
                <c:pt idx="262">
                  <c:v>6.7640044756098456</c:v>
                </c:pt>
                <c:pt idx="263">
                  <c:v>7.1179350615160901</c:v>
                </c:pt>
                <c:pt idx="264">
                  <c:v>7.4703279493228756</c:v>
                </c:pt>
                <c:pt idx="265">
                  <c:v>7.8208465067067907</c:v>
                </c:pt>
                <c:pt idx="266">
                  <c:v>8.1691526648860187</c:v>
                </c:pt>
                <c:pt idx="267">
                  <c:v>8.5149070634328652</c:v>
                </c:pt>
                <c:pt idx="268">
                  <c:v>8.8577692040357761</c:v>
                </c:pt>
                <c:pt idx="269">
                  <c:v>9.1973976141645419</c:v>
                </c:pt>
                <c:pt idx="270">
                  <c:v>9.533450021553362</c:v>
                </c:pt>
                <c:pt idx="271">
                  <c:v>9.8655835403685685</c:v>
                </c:pt>
                <c:pt idx="272">
                  <c:v>10.19345486986661</c:v>
                </c:pt>
                <c:pt idx="273">
                  <c:v>10.516720506297752</c:v>
                </c:pt>
                <c:pt idx="274">
                  <c:v>10.835036968729016</c:v>
                </c:pt>
                <c:pt idx="275">
                  <c:v>11.148061039405951</c:v>
                </c:pt>
                <c:pt idx="276">
                  <c:v>11.455450019182566</c:v>
                </c:pt>
                <c:pt idx="277">
                  <c:v>11.75686199847269</c:v>
                </c:pt>
                <c:pt idx="278">
                  <c:v>12.051956144088988</c:v>
                </c:pt>
                <c:pt idx="279">
                  <c:v>12.340393002251666</c:v>
                </c:pt>
                <c:pt idx="280">
                  <c:v>12.621834817943785</c:v>
                </c:pt>
                <c:pt idx="281">
                  <c:v>12.895945870710374</c:v>
                </c:pt>
                <c:pt idx="282">
                  <c:v>13.162392826887327</c:v>
                </c:pt>
                <c:pt idx="283">
                  <c:v>13.420845108152569</c:v>
                </c:pt>
                <c:pt idx="284">
                  <c:v>13.67097527618351</c:v>
                </c:pt>
                <c:pt idx="285">
                  <c:v>13.912459433113813</c:v>
                </c:pt>
                <c:pt idx="286">
                  <c:v>14.144977637364143</c:v>
                </c:pt>
                <c:pt idx="287">
                  <c:v>14.368214334328966</c:v>
                </c:pt>
                <c:pt idx="288">
                  <c:v>14.581858801295066</c:v>
                </c:pt>
                <c:pt idx="289">
                  <c:v>14.785605605860413</c:v>
                </c:pt>
                <c:pt idx="290">
                  <c:v>14.979155077032051</c:v>
                </c:pt>
                <c:pt idx="291">
                  <c:v>15.162213788071995</c:v>
                </c:pt>
                <c:pt idx="292">
                  <c:v>15.334495050069846</c:v>
                </c:pt>
                <c:pt idx="293">
                  <c:v>15.495719415130267</c:v>
                </c:pt>
                <c:pt idx="294">
                  <c:v>15.645615187962125</c:v>
                </c:pt>
                <c:pt idx="295">
                  <c:v>15.783918944587946</c:v>
                </c:pt>
                <c:pt idx="296">
                  <c:v>15.910376056795837</c:v>
                </c:pt>
                <c:pt idx="297">
                  <c:v>16.02474122088601</c:v>
                </c:pt>
                <c:pt idx="298">
                  <c:v>16.126778989193667</c:v>
                </c:pt>
                <c:pt idx="299">
                  <c:v>16.216264302802035</c:v>
                </c:pt>
                <c:pt idx="300">
                  <c:v>16.292983023801135</c:v>
                </c:pt>
                <c:pt idx="301">
                  <c:v>16.356732465393879</c:v>
                </c:pt>
                <c:pt idx="302">
                  <c:v>16.407321918106131</c:v>
                </c:pt>
                <c:pt idx="303">
                  <c:v>16.44457317031576</c:v>
                </c:pt>
                <c:pt idx="304">
                  <c:v>16.468321021285416</c:v>
                </c:pt>
                <c:pt idx="305">
                  <c:v>16.478413784856599</c:v>
                </c:pt>
                <c:pt idx="306">
                  <c:v>16.474713781949141</c:v>
                </c:pt>
                <c:pt idx="307">
                  <c:v>16.45709781999669</c:v>
                </c:pt>
                <c:pt idx="308">
                  <c:v>16.425457657449158</c:v>
                </c:pt>
                <c:pt idx="309">
                  <c:v>16.379700451481451</c:v>
                </c:pt>
                <c:pt idx="310">
                  <c:v>16.319749187057965</c:v>
                </c:pt>
                <c:pt idx="311">
                  <c:v>16.245543085529924</c:v>
                </c:pt>
                <c:pt idx="312">
                  <c:v>16.157037990969929</c:v>
                </c:pt>
                <c:pt idx="313">
                  <c:v>16.054206732488662</c:v>
                </c:pt>
                <c:pt idx="314">
                  <c:v>15.937039460823303</c:v>
                </c:pt>
                <c:pt idx="315">
                  <c:v>15.805543957545595</c:v>
                </c:pt>
                <c:pt idx="316">
                  <c:v>15.65974591529409</c:v>
                </c:pt>
                <c:pt idx="317">
                  <c:v>15.499689187509739</c:v>
                </c:pt>
                <c:pt idx="318">
                  <c:v>15.325436006226898</c:v>
                </c:pt>
                <c:pt idx="319">
                  <c:v>15.137067166556983</c:v>
                </c:pt>
                <c:pt idx="320">
                  <c:v>14.934682176593252</c:v>
                </c:pt>
                <c:pt idx="321">
                  <c:v>14.71839937155797</c:v>
                </c:pt>
                <c:pt idx="322">
                  <c:v>14.488355991119569</c:v>
                </c:pt>
                <c:pt idx="323">
                  <c:v>14.244708218912974</c:v>
                </c:pt>
                <c:pt idx="324">
                  <c:v>13.987631183409215</c:v>
                </c:pt>
                <c:pt idx="325">
                  <c:v>13.717318919400983</c:v>
                </c:pt>
                <c:pt idx="326">
                  <c:v>13.433984289485908</c:v>
                </c:pt>
                <c:pt idx="327">
                  <c:v>13.137858865062807</c:v>
                </c:pt>
                <c:pt idx="328">
                  <c:v>12.829192766480654</c:v>
                </c:pt>
                <c:pt idx="329">
                  <c:v>12.508254462111534</c:v>
                </c:pt>
                <c:pt idx="330">
                  <c:v>12.175330526252649</c:v>
                </c:pt>
                <c:pt idx="331">
                  <c:v>11.830725355900391</c:v>
                </c:pt>
                <c:pt idx="332">
                  <c:v>11.474760846571039</c:v>
                </c:pt>
                <c:pt idx="333">
                  <c:v>11.107776027483865</c:v>
                </c:pt>
                <c:pt idx="334">
                  <c:v>10.730126656558706</c:v>
                </c:pt>
                <c:pt idx="335">
                  <c:v>10.342184775811463</c:v>
                </c:pt>
                <c:pt idx="336">
                  <c:v>9.9443382278757024</c:v>
                </c:pt>
                <c:pt idx="337">
                  <c:v>9.5369901344983798</c:v>
                </c:pt>
                <c:pt idx="338">
                  <c:v>9.1205583380071982</c:v>
                </c:pt>
                <c:pt idx="339">
                  <c:v>8.6954748068528502</c:v>
                </c:pt>
                <c:pt idx="340">
                  <c:v>8.2621850064754199</c:v>
                </c:pt>
                <c:pt idx="341">
                  <c:v>7.8211472368513624</c:v>
                </c:pt>
                <c:pt idx="342">
                  <c:v>7.3728319382010037</c:v>
                </c:pt>
                <c:pt idx="343">
                  <c:v>6.9177209664449393</c:v>
                </c:pt>
                <c:pt idx="344">
                  <c:v>6.4563068401072714</c:v>
                </c:pt>
                <c:pt idx="345">
                  <c:v>5.9890919604568307</c:v>
                </c:pt>
                <c:pt idx="346">
                  <c:v>5.5165878067887677</c:v>
                </c:pt>
                <c:pt idx="347">
                  <c:v>5.0393141088125279</c:v>
                </c:pt>
                <c:pt idx="348">
                  <c:v>4.5577979982157011</c:v>
                </c:pt>
                <c:pt idx="349">
                  <c:v>4.0725731415317181</c:v>
                </c:pt>
                <c:pt idx="350">
                  <c:v>3.5841788565152428</c:v>
                </c:pt>
                <c:pt idx="351">
                  <c:v>3.0931592142812443</c:v>
                </c:pt>
                <c:pt idx="352">
                  <c:v>2.6000621295105448</c:v>
                </c:pt>
                <c:pt idx="353">
                  <c:v>2.1054384410837876</c:v>
                </c:pt>
                <c:pt idx="354">
                  <c:v>1.609840985508497</c:v>
                </c:pt>
                <c:pt idx="355">
                  <c:v>1.1138236655629863</c:v>
                </c:pt>
                <c:pt idx="356">
                  <c:v>0.61794051656787263</c:v>
                </c:pt>
                <c:pt idx="357">
                  <c:v>0.12274477272109975</c:v>
                </c:pt>
                <c:pt idx="358">
                  <c:v>-0.37121206407906587</c:v>
                </c:pt>
                <c:pt idx="359">
                  <c:v>-0.86338115050594899</c:v>
                </c:pt>
                <c:pt idx="360">
                  <c:v>-1.3532172207701811</c:v>
                </c:pt>
                <c:pt idx="361">
                  <c:v>-1.8401794959162805</c:v>
                </c:pt>
                <c:pt idx="362">
                  <c:v>-2.3237325811143967</c:v>
                </c:pt>
                <c:pt idx="363">
                  <c:v>-2.8033473486546523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96224"/>
        <c:axId val="66212224"/>
      </c:lineChart>
      <c:catAx>
        <c:axId val="6619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66212224"/>
        <c:crosses val="autoZero"/>
        <c:auto val="1"/>
        <c:lblAlgn val="ctr"/>
        <c:lblOffset val="100"/>
        <c:noMultiLvlLbl val="0"/>
      </c:catAx>
      <c:valAx>
        <c:axId val="66212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661962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TW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zh-TW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Calculations!$T$1</c:f>
              <c:strCache>
                <c:ptCount val="1"/>
                <c:pt idx="0">
                  <c:v>δ
Sun Declin (deg)
太陽的地心視赤緯δ 24.7</c:v>
                </c:pt>
              </c:strCache>
            </c:strRef>
          </c:tx>
          <c:marker>
            <c:symbol val="none"/>
          </c:marker>
          <c:val>
            <c:numRef>
              <c:f>Calculations!$T$2:$T$367</c:f>
              <c:numCache>
                <c:formatCode>General</c:formatCode>
                <c:ptCount val="366"/>
                <c:pt idx="0">
                  <c:v>-23.008040624836834</c:v>
                </c:pt>
                <c:pt idx="1">
                  <c:v>-22.922812521161923</c:v>
                </c:pt>
                <c:pt idx="2">
                  <c:v>-22.829974139365369</c:v>
                </c:pt>
                <c:pt idx="3">
                  <c:v>-22.729570905551398</c:v>
                </c:pt>
                <c:pt idx="4">
                  <c:v>-22.621651976965893</c:v>
                </c:pt>
                <c:pt idx="5">
                  <c:v>-22.506270162791719</c:v>
                </c:pt>
                <c:pt idx="6">
                  <c:v>-22.383481839971179</c:v>
                </c:pt>
                <c:pt idx="7">
                  <c:v>-22.253346864405536</c:v>
                </c:pt>
                <c:pt idx="8">
                  <c:v>-22.115928477894933</c:v>
                </c:pt>
                <c:pt idx="9">
                  <c:v>-21.971293211191373</c:v>
                </c:pt>
                <c:pt idx="10">
                  <c:v>-21.81951078354556</c:v>
                </c:pt>
                <c:pt idx="11">
                  <c:v>-21.660653999133693</c:v>
                </c:pt>
                <c:pt idx="12">
                  <c:v>-21.494798640751277</c:v>
                </c:pt>
                <c:pt idx="13">
                  <c:v>-21.322023361162987</c:v>
                </c:pt>
                <c:pt idx="14">
                  <c:v>-21.14240957249541</c:v>
                </c:pt>
                <c:pt idx="15">
                  <c:v>-20.956041334053253</c:v>
                </c:pt>
                <c:pt idx="16">
                  <c:v>-20.763005238938476</c:v>
                </c:pt>
                <c:pt idx="17">
                  <c:v>-20.56339029983582</c:v>
                </c:pt>
                <c:pt idx="18">
                  <c:v>-20.357287834325813</c:v>
                </c:pt>
                <c:pt idx="19">
                  <c:v>-20.144791350070335</c:v>
                </c:pt>
                <c:pt idx="20">
                  <c:v>-19.925996430205007</c:v>
                </c:pt>
                <c:pt idx="21">
                  <c:v>-19.701000619258085</c:v>
                </c:pt>
                <c:pt idx="22">
                  <c:v>-19.469903309899443</c:v>
                </c:pt>
                <c:pt idx="23">
                  <c:v>-19.232805630807302</c:v>
                </c:pt>
                <c:pt idx="24">
                  <c:v>-18.989810335925068</c:v>
                </c:pt>
                <c:pt idx="25">
                  <c:v>-18.741021695361791</c:v>
                </c:pt>
                <c:pt idx="26">
                  <c:v>-18.486545388169905</c:v>
                </c:pt>
                <c:pt idx="27">
                  <c:v>-18.226488397221228</c:v>
                </c:pt>
                <c:pt idx="28">
                  <c:v>-17.960958906376316</c:v>
                </c:pt>
                <c:pt idx="29">
                  <c:v>-17.690066200130971</c:v>
                </c:pt>
                <c:pt idx="30">
                  <c:v>-17.41392056590168</c:v>
                </c:pt>
                <c:pt idx="31">
                  <c:v>-17.132633199093419</c:v>
                </c:pt>
                <c:pt idx="32">
                  <c:v>-16.846316111077787</c:v>
                </c:pt>
                <c:pt idx="33">
                  <c:v>-16.555082040189991</c:v>
                </c:pt>
                <c:pt idx="34">
                  <c:v>-16.259044365838832</c:v>
                </c:pt>
                <c:pt idx="35">
                  <c:v>-15.958317025806187</c:v>
                </c:pt>
                <c:pt idx="36">
                  <c:v>-15.65301443679585</c:v>
                </c:pt>
                <c:pt idx="37">
                  <c:v>-15.343251418279179</c:v>
                </c:pt>
                <c:pt idx="38">
                  <c:v>-15.02914311967246</c:v>
                </c:pt>
                <c:pt idx="39">
                  <c:v>-14.710804950858872</c:v>
                </c:pt>
                <c:pt idx="40">
                  <c:v>-14.388352516067625</c:v>
                </c:pt>
                <c:pt idx="41">
                  <c:v>-14.061901551103148</c:v>
                </c:pt>
                <c:pt idx="42">
                  <c:v>-13.731567863907756</c:v>
                </c:pt>
                <c:pt idx="43">
                  <c:v>-13.397467278431712</c:v>
                </c:pt>
                <c:pt idx="44">
                  <c:v>-13.059715581775025</c:v>
                </c:pt>
                <c:pt idx="45">
                  <c:v>-12.718428474561835</c:v>
                </c:pt>
                <c:pt idx="46">
                  <c:v>-12.373721524485664</c:v>
                </c:pt>
                <c:pt idx="47">
                  <c:v>-12.025710122979326</c:v>
                </c:pt>
                <c:pt idx="48">
                  <c:v>-11.674509444934868</c:v>
                </c:pt>
                <c:pt idx="49">
                  <c:v>-11.320234411407204</c:v>
                </c:pt>
                <c:pt idx="50">
                  <c:v>-10.962999655226469</c:v>
                </c:pt>
                <c:pt idx="51">
                  <c:v>-10.602919489439522</c:v>
                </c:pt>
                <c:pt idx="52">
                  <c:v>-10.240107878495882</c:v>
                </c:pt>
                <c:pt idx="53">
                  <c:v>-9.8746784120923579</c:v>
                </c:pt>
                <c:pt idx="54">
                  <c:v>-9.5067442815881886</c:v>
                </c:pt>
                <c:pt idx="55">
                  <c:v>-9.136418258899738</c:v>
                </c:pt>
                <c:pt idx="56">
                  <c:v>-8.7638126777821341</c:v>
                </c:pt>
                <c:pt idx="57">
                  <c:v>-8.3890394173982266</c:v>
                </c:pt>
                <c:pt idx="58">
                  <c:v>-8.0122098880953487</c:v>
                </c:pt>
                <c:pt idx="59">
                  <c:v>-7.6334350192733256</c:v>
                </c:pt>
                <c:pt idx="60">
                  <c:v>-7.2528252492670493</c:v>
                </c:pt>
                <c:pt idx="61">
                  <c:v>-6.8704905171377328</c:v>
                </c:pt>
                <c:pt idx="62">
                  <c:v>-6.486540256280934</c:v>
                </c:pt>
                <c:pt idx="63">
                  <c:v>-6.1010833897557326</c:v>
                </c:pt>
                <c:pt idx="64">
                  <c:v>-5.7142283272425747</c:v>
                </c:pt>
                <c:pt idx="65">
                  <c:v>-5.326082963537325</c:v>
                </c:pt>
                <c:pt idx="66">
                  <c:v>-4.9367546784862446</c:v>
                </c:pt>
                <c:pt idx="67">
                  <c:v>-4.5463503382743804</c:v>
                </c:pt>
                <c:pt idx="68">
                  <c:v>-4.1549762979790783</c:v>
                </c:pt>
                <c:pt idx="69">
                  <c:v>-3.7627384052942707</c:v>
                </c:pt>
                <c:pt idx="70">
                  <c:v>-3.3697420053449672</c:v>
                </c:pt>
                <c:pt idx="71">
                  <c:v>-2.9760919465047029</c:v>
                </c:pt>
                <c:pt idx="72">
                  <c:v>-2.5818925871307337</c:v>
                </c:pt>
                <c:pt idx="73">
                  <c:v>-2.1872478031347589</c:v>
                </c:pt>
                <c:pt idx="74">
                  <c:v>-1.7922609963071505</c:v>
                </c:pt>
                <c:pt idx="75">
                  <c:v>-1.3970351033213935</c:v>
                </c:pt>
                <c:pt idx="76">
                  <c:v>-1.0016726053288272</c:v>
                </c:pt>
                <c:pt idx="77">
                  <c:v>-0.60627553807606616</c:v>
                </c:pt>
                <c:pt idx="78">
                  <c:v>-0.21094550246813787</c:v>
                </c:pt>
                <c:pt idx="79">
                  <c:v>0.18421632450272582</c:v>
                </c:pt>
                <c:pt idx="80">
                  <c:v>0.57910917852990551</c:v>
                </c:pt>
                <c:pt idx="81">
                  <c:v>0.97363269653984386</c:v>
                </c:pt>
                <c:pt idx="82">
                  <c:v>1.367686905089142</c:v>
                </c:pt>
                <c:pt idx="83">
                  <c:v>1.7611722086756019</c:v>
                </c:pt>
                <c:pt idx="84">
                  <c:v>2.1539893780361679</c:v>
                </c:pt>
                <c:pt idx="85">
                  <c:v>2.5460395384993659</c:v>
                </c:pt>
                <c:pt idx="86">
                  <c:v>2.9372241584580241</c:v>
                </c:pt>
                <c:pt idx="87">
                  <c:v>3.3274450380276894</c:v>
                </c:pt>
                <c:pt idx="88">
                  <c:v>3.7166042979643175</c:v>
                </c:pt>
                <c:pt idx="89">
                  <c:v>4.1046043688904517</c:v>
                </c:pt>
                <c:pt idx="90">
                  <c:v>4.4913479809122752</c:v>
                </c:pt>
                <c:pt idx="91">
                  <c:v>4.8767381536801233</c:v>
                </c:pt>
                <c:pt idx="92">
                  <c:v>5.2606781869585957</c:v>
                </c:pt>
                <c:pt idx="93">
                  <c:v>5.643071651768202</c:v>
                </c:pt>
                <c:pt idx="94">
                  <c:v>6.0238223821621624</c:v>
                </c:pt>
                <c:pt idx="95">
                  <c:v>6.4028344676999733</c:v>
                </c:pt>
                <c:pt idx="96">
                  <c:v>6.7800122466774715</c:v>
                </c:pt>
                <c:pt idx="97">
                  <c:v>7.1552603001733583</c:v>
                </c:pt>
                <c:pt idx="98">
                  <c:v>7.528483446977801</c:v>
                </c:pt>
                <c:pt idx="99">
                  <c:v>7.8995867394526265</c:v>
                </c:pt>
                <c:pt idx="100">
                  <c:v>8.2684754603923629</c:v>
                </c:pt>
                <c:pt idx="101">
                  <c:v>8.6350551209388815</c:v>
                </c:pt>
                <c:pt idx="102">
                  <c:v>8.9992314596074952</c:v>
                </c:pt>
                <c:pt idx="103">
                  <c:v>9.360910442482913</c:v>
                </c:pt>
                <c:pt idx="104">
                  <c:v>9.7199982646369065</c:v>
                </c:pt>
                <c:pt idx="105">
                  <c:v>10.076401352831445</c:v>
                </c:pt>
                <c:pt idx="106">
                  <c:v>10.430026369547619</c:v>
                </c:pt>
                <c:pt idx="107">
                  <c:v>10.780780218405811</c:v>
                </c:pt>
                <c:pt idx="108">
                  <c:v>11.128570051021237</c:v>
                </c:pt>
                <c:pt idx="109">
                  <c:v>11.473303275341893</c:v>
                </c:pt>
                <c:pt idx="110">
                  <c:v>11.81488756552379</c:v>
                </c:pt>
                <c:pt idx="111">
                  <c:v>12.153230873384363</c:v>
                </c:pt>
                <c:pt idx="112">
                  <c:v>12.488241441478026</c:v>
                </c:pt>
                <c:pt idx="113">
                  <c:v>12.819827817834385</c:v>
                </c:pt>
                <c:pt idx="114">
                  <c:v>13.147898872400585</c:v>
                </c:pt>
                <c:pt idx="115">
                  <c:v>13.472363815218904</c:v>
                </c:pt>
                <c:pt idx="116">
                  <c:v>13.793132216375005</c:v>
                </c:pt>
                <c:pt idx="117">
                  <c:v>14.110114027745094</c:v>
                </c:pt>
                <c:pt idx="118">
                  <c:v>14.423219606567374</c:v>
                </c:pt>
                <c:pt idx="119">
                  <c:v>14.732359740855987</c:v>
                </c:pt>
                <c:pt idx="120">
                  <c:v>15.037445676678677</c:v>
                </c:pt>
                <c:pt idx="121">
                  <c:v>15.338389147307607</c:v>
                </c:pt>
                <c:pt idx="122">
                  <c:v>15.635102404250837</c:v>
                </c:pt>
                <c:pt idx="123">
                  <c:v>15.927498250167604</c:v>
                </c:pt>
                <c:pt idx="124">
                  <c:v>16.215490073662256</c:v>
                </c:pt>
                <c:pt idx="125">
                  <c:v>16.498991885947341</c:v>
                </c:pt>
                <c:pt idx="126">
                  <c:v>16.777918359361376</c:v>
                </c:pt>
                <c:pt idx="127">
                  <c:v>17.052184867718918</c:v>
                </c:pt>
                <c:pt idx="128">
                  <c:v>17.321707528462763</c:v>
                </c:pt>
                <c:pt idx="129">
                  <c:v>17.586403246583501</c:v>
                </c:pt>
                <c:pt idx="130">
                  <c:v>17.846189760262135</c:v>
                </c:pt>
                <c:pt idx="131">
                  <c:v>18.100985688186039</c:v>
                </c:pt>
                <c:pt idx="132">
                  <c:v>18.350710578479916</c:v>
                </c:pt>
                <c:pt idx="133">
                  <c:v>18.595284959184667</c:v>
                </c:pt>
                <c:pt idx="134">
                  <c:v>18.834630390208549</c:v>
                </c:pt>
                <c:pt idx="135">
                  <c:v>19.0686695166726</c:v>
                </c:pt>
                <c:pt idx="136">
                  <c:v>19.297326123555237</c:v>
                </c:pt>
                <c:pt idx="137">
                  <c:v>19.520525191539015</c:v>
                </c:pt>
                <c:pt idx="138">
                  <c:v>19.738192953952769</c:v>
                </c:pt>
                <c:pt idx="139">
                  <c:v>19.950256954695696</c:v>
                </c:pt>
                <c:pt idx="140">
                  <c:v>20.156646107016453</c:v>
                </c:pt>
                <c:pt idx="141">
                  <c:v>20.357290753020671</c:v>
                </c:pt>
                <c:pt idx="142">
                  <c:v>20.552122723767887</c:v>
                </c:pt>
                <c:pt idx="143">
                  <c:v>20.741075399811013</c:v>
                </c:pt>
                <c:pt idx="144">
                  <c:v>20.924083772028251</c:v>
                </c:pt>
                <c:pt idx="145">
                  <c:v>21.101084502588819</c:v>
                </c:pt>
                <c:pt idx="146">
                  <c:v>21.272015985887489</c:v>
                </c:pt>
                <c:pt idx="147">
                  <c:v>21.436818409279301</c:v>
                </c:pt>
                <c:pt idx="148">
                  <c:v>21.595433813439517</c:v>
                </c:pt>
                <c:pt idx="149">
                  <c:v>21.74780615217157</c:v>
                </c:pt>
                <c:pt idx="150">
                  <c:v>21.89388135148155</c:v>
                </c:pt>
                <c:pt idx="151">
                  <c:v>22.033607367734049</c:v>
                </c:pt>
                <c:pt idx="152">
                  <c:v>22.166934244705935</c:v>
                </c:pt>
                <c:pt idx="153">
                  <c:v>22.293814169349584</c:v>
                </c:pt>
                <c:pt idx="154">
                  <c:v>22.414201526081548</c:v>
                </c:pt>
                <c:pt idx="155">
                  <c:v>22.528052949409751</c:v>
                </c:pt>
                <c:pt idx="156">
                  <c:v>22.635327374717548</c:v>
                </c:pt>
                <c:pt idx="157">
                  <c:v>22.735986087024621</c:v>
                </c:pt>
                <c:pt idx="158">
                  <c:v>22.829992767548411</c:v>
                </c:pt>
                <c:pt idx="159">
                  <c:v>22.917313537895438</c:v>
                </c:pt>
                <c:pt idx="160">
                  <c:v>22.997917001719216</c:v>
                </c:pt>
                <c:pt idx="161">
                  <c:v>23.071774283684732</c:v>
                </c:pt>
                <c:pt idx="162">
                  <c:v>23.138859065592957</c:v>
                </c:pt>
                <c:pt idx="163">
                  <c:v>23.199147619522595</c:v>
                </c:pt>
                <c:pt idx="164">
                  <c:v>23.252618837859863</c:v>
                </c:pt>
                <c:pt idx="165">
                  <c:v>23.299254260095491</c:v>
                </c:pt>
                <c:pt idx="166">
                  <c:v>23.339038096281083</c:v>
                </c:pt>
                <c:pt idx="167">
                  <c:v>23.371957247048837</c:v>
                </c:pt>
                <c:pt idx="168">
                  <c:v>23.398001320110119</c:v>
                </c:pt>
                <c:pt idx="169">
                  <c:v>23.417162643164549</c:v>
                </c:pt>
                <c:pt idx="170">
                  <c:v>23.42943627316231</c:v>
                </c:pt>
                <c:pt idx="171">
                  <c:v>23.434820001878382</c:v>
                </c:pt>
                <c:pt idx="172">
                  <c:v>23.433314357771568</c:v>
                </c:pt>
                <c:pt idx="173">
                  <c:v>23.4249226041157</c:v>
                </c:pt>
                <c:pt idx="174">
                  <c:v>23.409650733405481</c:v>
                </c:pt>
                <c:pt idx="175">
                  <c:v>23.387507458054163</c:v>
                </c:pt>
                <c:pt idx="176">
                  <c:v>23.358504197415236</c:v>
                </c:pt>
                <c:pt idx="177">
                  <c:v>23.322655061174185</c:v>
                </c:pt>
                <c:pt idx="178">
                  <c:v>23.279976829171886</c:v>
                </c:pt>
                <c:pt idx="179">
                  <c:v>23.230488927732797</c:v>
                </c:pt>
                <c:pt idx="180">
                  <c:v>23.174213402587572</c:v>
                </c:pt>
                <c:pt idx="181">
                  <c:v>23.11117488848878</c:v>
                </c:pt>
                <c:pt idx="182">
                  <c:v>23.041400575634018</c:v>
                </c:pt>
                <c:pt idx="183">
                  <c:v>22.964920173019514</c:v>
                </c:pt>
                <c:pt idx="184">
                  <c:v>22.881765868859162</c:v>
                </c:pt>
                <c:pt idx="185">
                  <c:v>22.791972288212495</c:v>
                </c:pt>
                <c:pt idx="186">
                  <c:v>22.695576447976634</c:v>
                </c:pt>
                <c:pt idx="187">
                  <c:v>22.592617709400557</c:v>
                </c:pt>
                <c:pt idx="188">
                  <c:v>22.483137728291371</c:v>
                </c:pt>
                <c:pt idx="189">
                  <c:v>22.367180403085875</c:v>
                </c:pt>
                <c:pt idx="190">
                  <c:v>22.244791820966153</c:v>
                </c:pt>
                <c:pt idx="191">
                  <c:v>22.116020202199184</c:v>
                </c:pt>
                <c:pt idx="192">
                  <c:v>21.980915842892486</c:v>
                </c:pt>
                <c:pt idx="193">
                  <c:v>21.839531056344072</c:v>
                </c:pt>
                <c:pt idx="194">
                  <c:v>21.691920113181514</c:v>
                </c:pt>
                <c:pt idx="195">
                  <c:v>21.538139180475952</c:v>
                </c:pt>
                <c:pt idx="196">
                  <c:v>21.378246260017068</c:v>
                </c:pt>
                <c:pt idx="197">
                  <c:v>21.21230112593631</c:v>
                </c:pt>
                <c:pt idx="198">
                  <c:v>21.040365261859325</c:v>
                </c:pt>
                <c:pt idx="199">
                  <c:v>20.862501797766811</c:v>
                </c:pt>
                <c:pt idx="200">
                  <c:v>20.678775446739483</c:v>
                </c:pt>
                <c:pt idx="201">
                  <c:v>20.489252441756253</c:v>
                </c:pt>
                <c:pt idx="202">
                  <c:v>20.294000472711076</c:v>
                </c:pt>
                <c:pt idx="203">
                  <c:v>20.093088623805862</c:v>
                </c:pt>
                <c:pt idx="204">
                  <c:v>19.886587311472542</c:v>
                </c:pt>
                <c:pt idx="205">
                  <c:v>19.674568222968098</c:v>
                </c:pt>
                <c:pt idx="206">
                  <c:v>19.457104255780674</c:v>
                </c:pt>
                <c:pt idx="207">
                  <c:v>19.234269457979796</c:v>
                </c:pt>
                <c:pt idx="208">
                  <c:v>19.006138969626996</c:v>
                </c:pt>
                <c:pt idx="209">
                  <c:v>18.772788965367159</c:v>
                </c:pt>
                <c:pt idx="210">
                  <c:v>18.534296598303573</c:v>
                </c:pt>
                <c:pt idx="211">
                  <c:v>18.29073994525481</c:v>
                </c:pt>
                <c:pt idx="212">
                  <c:v>18.042197953483086</c:v>
                </c:pt>
                <c:pt idx="213">
                  <c:v>17.788750388979228</c:v>
                </c:pt>
                <c:pt idx="214">
                  <c:v>17.530477786370469</c:v>
                </c:pt>
                <c:pt idx="215">
                  <c:v>17.267461400523324</c:v>
                </c:pt>
                <c:pt idx="216">
                  <c:v>16.999783159895383</c:v>
                </c:pt>
                <c:pt idx="217">
                  <c:v>16.727525621685839</c:v>
                </c:pt>
                <c:pt idx="218">
                  <c:v>16.450771928828427</c:v>
                </c:pt>
                <c:pt idx="219">
                  <c:v>16.169605768861896</c:v>
                </c:pt>
                <c:pt idx="220">
                  <c:v>15.884111334703663</c:v>
                </c:pt>
                <c:pt idx="221">
                  <c:v>15.594373287350484</c:v>
                </c:pt>
                <c:pt idx="222">
                  <c:v>15.300476720521024</c:v>
                </c:pt>
                <c:pt idx="223">
                  <c:v>15.002507127245979</c:v>
                </c:pt>
                <c:pt idx="224">
                  <c:v>14.700550368414552</c:v>
                </c:pt>
                <c:pt idx="225">
                  <c:v>14.394692643267552</c:v>
                </c:pt>
                <c:pt idx="226">
                  <c:v>14.085020461835262</c:v>
                </c:pt>
                <c:pt idx="227">
                  <c:v>13.771620619305837</c:v>
                </c:pt>
                <c:pt idx="228">
                  <c:v>13.454580172306411</c:v>
                </c:pt>
                <c:pt idx="229">
                  <c:v>13.133986417075763</c:v>
                </c:pt>
                <c:pt idx="230">
                  <c:v>12.80992686950451</c:v>
                </c:pt>
                <c:pt idx="231">
                  <c:v>12.48248924701489</c:v>
                </c:pt>
                <c:pt idx="232">
                  <c:v>12.151761452243404</c:v>
                </c:pt>
                <c:pt idx="233">
                  <c:v>11.81783155850016</c:v>
                </c:pt>
                <c:pt idx="234">
                  <c:v>11.48078779695857</c:v>
                </c:pt>
                <c:pt idx="235">
                  <c:v>11.140718545536346</c:v>
                </c:pt>
                <c:pt idx="236">
                  <c:v>10.797712319435956</c:v>
                </c:pt>
                <c:pt idx="237">
                  <c:v>10.451857763283625</c:v>
                </c:pt>
                <c:pt idx="238">
                  <c:v>10.103243644833315</c:v>
                </c:pt>
                <c:pt idx="239">
                  <c:v>9.7519588501841881</c:v>
                </c:pt>
                <c:pt idx="240">
                  <c:v>9.3980923804601435</c:v>
                </c:pt>
                <c:pt idx="241">
                  <c:v>9.0417333499054724</c:v>
                </c:pt>
                <c:pt idx="242">
                  <c:v>8.6829709853424202</c:v>
                </c:pt>
                <c:pt idx="243">
                  <c:v>8.3218946269370022</c:v>
                </c:pt>
                <c:pt idx="244">
                  <c:v>7.9585937302261609</c:v>
                </c:pt>
                <c:pt idx="245">
                  <c:v>7.5931578693464701</c:v>
                </c:pt>
                <c:pt idx="246">
                  <c:v>7.2256767414118661</c:v>
                </c:pt>
                <c:pt idx="247">
                  <c:v>6.8562401719883246</c:v>
                </c:pt>
                <c:pt idx="248">
                  <c:v>6.484938121607513</c:v>
                </c:pt>
                <c:pt idx="249">
                  <c:v>6.1118606932647461</c:v>
                </c:pt>
                <c:pt idx="250">
                  <c:v>5.7370981408446635</c:v>
                </c:pt>
                <c:pt idx="251">
                  <c:v>5.3607408784242967</c:v>
                </c:pt>
                <c:pt idx="252">
                  <c:v>4.9828794903875391</c:v>
                </c:pt>
                <c:pt idx="253">
                  <c:v>4.6036047423021556</c:v>
                </c:pt>
                <c:pt idx="254">
                  <c:v>4.223007592503075</c:v>
                </c:pt>
                <c:pt idx="255">
                  <c:v>3.8411792043161599</c:v>
                </c:pt>
                <c:pt idx="256">
                  <c:v>3.4582109588794441</c:v>
                </c:pt>
                <c:pt idx="257">
                  <c:v>3.0741944684902744</c:v>
                </c:pt>
                <c:pt idx="258">
                  <c:v>2.6892215904300061</c:v>
                </c:pt>
                <c:pt idx="259">
                  <c:v>2.3033844412055724</c:v>
                </c:pt>
                <c:pt idx="260">
                  <c:v>1.9167754111486408</c:v>
                </c:pt>
                <c:pt idx="261">
                  <c:v>1.5294871793113394</c:v>
                </c:pt>
                <c:pt idx="262">
                  <c:v>1.141612728607883</c:v>
                </c:pt>
                <c:pt idx="263">
                  <c:v>0.75324536112820661</c:v>
                </c:pt>
                <c:pt idx="264">
                  <c:v>0.36447871357736511</c:v>
                </c:pt>
                <c:pt idx="265">
                  <c:v>-2.4593227232101861E-2</c:v>
                </c:pt>
                <c:pt idx="266">
                  <c:v>-0.41387610888942999</c:v>
                </c:pt>
                <c:pt idx="267">
                  <c:v>-0.80327519796410152</c:v>
                </c:pt>
                <c:pt idx="268">
                  <c:v>-1.1926953647150451</c:v>
                </c:pt>
                <c:pt idx="269">
                  <c:v>-1.5820410679978676</c:v>
                </c:pt>
                <c:pt idx="270">
                  <c:v>-1.9712163404340328</c:v>
                </c:pt>
                <c:pt idx="271">
                  <c:v>-2.3601247739093383</c:v>
                </c:pt>
                <c:pt idx="272">
                  <c:v>-2.7486695054736581</c:v>
                </c:pt>
                <c:pt idx="273">
                  <c:v>-3.1367532037063843</c:v>
                </c:pt>
                <c:pt idx="274">
                  <c:v>-3.5242780556264903</c:v>
                </c:pt>
                <c:pt idx="275">
                  <c:v>-3.9111457542095418</c:v>
                </c:pt>
                <c:pt idx="276">
                  <c:v>-4.2972574865966227</c:v>
                </c:pt>
                <c:pt idx="277">
                  <c:v>-4.6825139230652999</c:v>
                </c:pt>
                <c:pt idx="278">
                  <c:v>-5.066815206840821</c:v>
                </c:pt>
                <c:pt idx="279">
                  <c:v>-5.4500609448256716</c:v>
                </c:pt>
                <c:pt idx="280">
                  <c:v>-5.8321501993339417</c:v>
                </c:pt>
                <c:pt idx="281">
                  <c:v>-6.2129814809024477</c:v>
                </c:pt>
                <c:pt idx="282">
                  <c:v>-6.5924527422736663</c:v>
                </c:pt>
                <c:pt idx="283">
                  <c:v>-6.9704613736298011</c:v>
                </c:pt>
                <c:pt idx="284">
                  <c:v>-7.3469041991683852</c:v>
                </c:pt>
                <c:pt idx="285">
                  <c:v>-7.721677475102072</c:v>
                </c:pt>
                <c:pt idx="286">
                  <c:v>-8.0946768891835088</c:v>
                </c:pt>
                <c:pt idx="287">
                  <c:v>-8.4657975618368191</c:v>
                </c:pt>
                <c:pt idx="288">
                  <c:v>-8.8349340489937056</c:v>
                </c:pt>
                <c:pt idx="289">
                  <c:v>-9.2019803467298011</c:v>
                </c:pt>
                <c:pt idx="290">
                  <c:v>-9.566829897787791</c:v>
                </c:pt>
                <c:pt idx="291">
                  <c:v>-9.9293756000941578</c:v>
                </c:pt>
                <c:pt idx="292">
                  <c:v>-10.289509817357528</c:v>
                </c:pt>
                <c:pt idx="293">
                  <c:v>-10.647124391845884</c:v>
                </c:pt>
                <c:pt idx="294">
                  <c:v>-11.002110659446142</c:v>
                </c:pt>
                <c:pt idx="295">
                  <c:v>-11.354359467087296</c:v>
                </c:pt>
                <c:pt idx="296">
                  <c:v>-11.703761192638678</c:v>
                </c:pt>
                <c:pt idx="297">
                  <c:v>-12.050205767367206</c:v>
                </c:pt>
                <c:pt idx="298">
                  <c:v>-12.39358270104831</c:v>
                </c:pt>
                <c:pt idx="299">
                  <c:v>-12.733781109820352</c:v>
                </c:pt>
                <c:pt idx="300">
                  <c:v>-13.070689746873176</c:v>
                </c:pt>
                <c:pt idx="301">
                  <c:v>-13.404197036051103</c:v>
                </c:pt>
                <c:pt idx="302">
                  <c:v>-13.734191108454555</c:v>
                </c:pt>
                <c:pt idx="303">
                  <c:v>-14.060559842116803</c:v>
                </c:pt>
                <c:pt idx="304">
                  <c:v>-14.383190904825774</c:v>
                </c:pt>
                <c:pt idx="305">
                  <c:v>-14.701971800158853</c:v>
                </c:pt>
                <c:pt idx="306">
                  <c:v>-15.01678991678901</c:v>
                </c:pt>
                <c:pt idx="307">
                  <c:v>-15.327532581116115</c:v>
                </c:pt>
                <c:pt idx="308">
                  <c:v>-15.634087113268697</c:v>
                </c:pt>
                <c:pt idx="309">
                  <c:v>-15.936340886511113</c:v>
                </c:pt>
                <c:pt idx="310">
                  <c:v>-16.234181390081542</c:v>
                </c:pt>
                <c:pt idx="311">
                  <c:v>-16.52749629548218</c:v>
                </c:pt>
                <c:pt idx="312">
                  <c:v>-16.816173526222144</c:v>
                </c:pt>
                <c:pt idx="313">
                  <c:v>-17.100101331007515</c:v>
                </c:pt>
                <c:pt idx="314">
                  <c:v>-17.379168360361611</c:v>
                </c:pt>
                <c:pt idx="315">
                  <c:v>-17.653263746640089</c:v>
                </c:pt>
                <c:pt idx="316">
                  <c:v>-17.922277187393831</c:v>
                </c:pt>
                <c:pt idx="317">
                  <c:v>-18.186099032018952</c:v>
                </c:pt>
                <c:pt idx="318">
                  <c:v>-18.444620371614068</c:v>
                </c:pt>
                <c:pt idx="319">
                  <c:v>-18.697733131952077</c:v>
                </c:pt>
                <c:pt idx="320">
                  <c:v>-18.945330169453111</c:v>
                </c:pt>
                <c:pt idx="321">
                  <c:v>-19.187305370029875</c:v>
                </c:pt>
                <c:pt idx="322">
                  <c:v>-19.423553750660361</c:v>
                </c:pt>
                <c:pt idx="323">
                  <c:v>-19.653971563519196</c:v>
                </c:pt>
                <c:pt idx="324">
                  <c:v>-19.878456402486961</c:v>
                </c:pt>
                <c:pt idx="325">
                  <c:v>-20.096907311834055</c:v>
                </c:pt>
                <c:pt idx="326">
                  <c:v>-20.309224896854161</c:v>
                </c:pt>
                <c:pt idx="327">
                  <c:v>-20.515311436215473</c:v>
                </c:pt>
                <c:pt idx="328">
                  <c:v>-20.715070995765181</c:v>
                </c:pt>
                <c:pt idx="329">
                  <c:v>-20.90840954351409</c:v>
                </c:pt>
                <c:pt idx="330">
                  <c:v>-21.095235065510071</c:v>
                </c:pt>
                <c:pt idx="331">
                  <c:v>-21.275457682289495</c:v>
                </c:pt>
                <c:pt idx="332">
                  <c:v>-21.448989765583921</c:v>
                </c:pt>
                <c:pt idx="333">
                  <c:v>-21.615746054943799</c:v>
                </c:pt>
                <c:pt idx="334">
                  <c:v>-21.775643773927133</c:v>
                </c:pt>
                <c:pt idx="335">
                  <c:v>-21.928602745490483</c:v>
                </c:pt>
                <c:pt idx="336">
                  <c:v>-22.074545506211901</c:v>
                </c:pt>
                <c:pt idx="337">
                  <c:v>-22.213397418961407</c:v>
                </c:pt>
                <c:pt idx="338">
                  <c:v>-22.345086783637733</c:v>
                </c:pt>
                <c:pt idx="339">
                  <c:v>-22.46954494557539</c:v>
                </c:pt>
                <c:pt idx="340">
                  <c:v>-22.586706401234178</c:v>
                </c:pt>
                <c:pt idx="341">
                  <c:v>-22.696508900777186</c:v>
                </c:pt>
                <c:pt idx="342">
                  <c:v>-22.798893547148829</c:v>
                </c:pt>
                <c:pt idx="343">
                  <c:v>-22.893804891269216</c:v>
                </c:pt>
                <c:pt idx="344">
                  <c:v>-22.981191022970155</c:v>
                </c:pt>
                <c:pt idx="345">
                  <c:v>-23.061003657306223</c:v>
                </c:pt>
                <c:pt idx="346">
                  <c:v>-23.13319821589042</c:v>
                </c:pt>
                <c:pt idx="347">
                  <c:v>-23.19773390291515</c:v>
                </c:pt>
                <c:pt idx="348">
                  <c:v>-23.254573775541949</c:v>
                </c:pt>
                <c:pt idx="349">
                  <c:v>-23.303684808359705</c:v>
                </c:pt>
                <c:pt idx="350">
                  <c:v>-23.345037951635437</c:v>
                </c:pt>
                <c:pt idx="351">
                  <c:v>-23.378608183105598</c:v>
                </c:pt>
                <c:pt idx="352">
                  <c:v>-23.404374553083073</c:v>
                </c:pt>
                <c:pt idx="353">
                  <c:v>-23.422320222682337</c:v>
                </c:pt>
                <c:pt idx="354">
                  <c:v>-23.432432494995638</c:v>
                </c:pt>
                <c:pt idx="355">
                  <c:v>-23.434702839084267</c:v>
                </c:pt>
                <c:pt idx="356">
                  <c:v>-23.4291269066807</c:v>
                </c:pt>
                <c:pt idx="357">
                  <c:v>-23.415704541530875</c:v>
                </c:pt>
                <c:pt idx="358">
                  <c:v>-23.394439781339173</c:v>
                </c:pt>
                <c:pt idx="359">
                  <c:v>-23.365340852312919</c:v>
                </c:pt>
                <c:pt idx="360">
                  <c:v>-23.328420156336453</c:v>
                </c:pt>
                <c:pt idx="361">
                  <c:v>-23.283694250839254</c:v>
                </c:pt>
                <c:pt idx="362">
                  <c:v>-23.231183821455161</c:v>
                </c:pt>
                <c:pt idx="363">
                  <c:v>-23.17091364760152</c:v>
                </c:pt>
                <c:pt idx="364">
                  <c:v>-23.102912561140339</c:v>
                </c:pt>
                <c:pt idx="365">
                  <c:v>-23.027213398310099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986880"/>
        <c:axId val="80989568"/>
      </c:lineChart>
      <c:catAx>
        <c:axId val="8098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80989568"/>
        <c:crosses val="autoZero"/>
        <c:auto val="1"/>
        <c:lblAlgn val="ctr"/>
        <c:lblOffset val="100"/>
        <c:noMultiLvlLbl val="0"/>
      </c:catAx>
      <c:valAx>
        <c:axId val="8098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TW"/>
          </a:p>
        </c:txPr>
        <c:crossAx val="809868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TW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3</xdr:col>
      <xdr:colOff>0</xdr:colOff>
      <xdr:row>18</xdr:row>
      <xdr:rowOff>0</xdr:rowOff>
    </xdr:to>
    <xdr:graphicFrame macro="">
      <xdr:nvGraphicFramePr>
        <xdr:cNvPr id="112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29</xdr:row>
      <xdr:rowOff>0</xdr:rowOff>
    </xdr:to>
    <xdr:graphicFrame macro="">
      <xdr:nvGraphicFramePr>
        <xdr:cNvPr id="112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3</xdr:col>
      <xdr:colOff>0</xdr:colOff>
      <xdr:row>40</xdr:row>
      <xdr:rowOff>0</xdr:rowOff>
    </xdr:to>
    <xdr:graphicFrame macro="">
      <xdr:nvGraphicFramePr>
        <xdr:cNvPr id="112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3</xdr:col>
      <xdr:colOff>0</xdr:colOff>
      <xdr:row>51</xdr:row>
      <xdr:rowOff>0</xdr:rowOff>
    </xdr:to>
    <xdr:graphicFrame macro="">
      <xdr:nvGraphicFramePr>
        <xdr:cNvPr id="112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3</xdr:col>
      <xdr:colOff>0</xdr:colOff>
      <xdr:row>62</xdr:row>
      <xdr:rowOff>0</xdr:rowOff>
    </xdr:to>
    <xdr:graphicFrame macro="">
      <xdr:nvGraphicFramePr>
        <xdr:cNvPr id="113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7"/>
  <sheetViews>
    <sheetView tabSelected="1" workbookViewId="0">
      <selection activeCell="K15" sqref="K15"/>
    </sheetView>
  </sheetViews>
  <sheetFormatPr defaultRowHeight="15" x14ac:dyDescent="0.3"/>
  <cols>
    <col min="1" max="1" width="17" bestFit="1" customWidth="1"/>
    <col min="2" max="2" width="9.25" customWidth="1"/>
    <col min="3" max="3" width="16.75" customWidth="1"/>
    <col min="4" max="4" width="10.875" bestFit="1" customWidth="1"/>
    <col min="5" max="5" width="9.75" customWidth="1"/>
    <col min="6" max="6" width="11.25" bestFit="1" customWidth="1"/>
    <col min="7" max="7" width="11.125" bestFit="1" customWidth="1"/>
    <col min="8" max="8" width="3.375" customWidth="1"/>
    <col min="9" max="9" width="15" bestFit="1" customWidth="1"/>
    <col min="10" max="10" width="13.75" bestFit="1" customWidth="1"/>
    <col min="11" max="11" width="12.75" bestFit="1" customWidth="1"/>
    <col min="12" max="12" width="13.625" bestFit="1" customWidth="1"/>
    <col min="13" max="18" width="12.75" bestFit="1" customWidth="1"/>
    <col min="19" max="19" width="14.625" bestFit="1" customWidth="1"/>
    <col min="20" max="20" width="13.625" bestFit="1" customWidth="1"/>
    <col min="21" max="21" width="12.75" bestFit="1" customWidth="1"/>
    <col min="22" max="22" width="13.625" bestFit="1" customWidth="1"/>
    <col min="23" max="23" width="12.75" bestFit="1" customWidth="1"/>
    <col min="24" max="26" width="12.625" customWidth="1"/>
    <col min="27" max="28" width="12.75" bestFit="1" customWidth="1"/>
    <col min="29" max="29" width="13.625" bestFit="1" customWidth="1"/>
    <col min="30" max="32" width="12.75" bestFit="1" customWidth="1"/>
    <col min="33" max="33" width="19.25" bestFit="1" customWidth="1"/>
    <col min="34" max="34" width="13" bestFit="1" customWidth="1"/>
  </cols>
  <sheetData>
    <row r="1" spans="1:35" ht="99.75" customHeight="1" x14ac:dyDescent="0.3">
      <c r="A1" s="8" t="s">
        <v>5</v>
      </c>
      <c r="B1" s="9"/>
      <c r="C1" s="9"/>
      <c r="D1" s="2" t="s">
        <v>6</v>
      </c>
      <c r="E1" s="2" t="s">
        <v>7</v>
      </c>
      <c r="F1" s="3" t="s">
        <v>8</v>
      </c>
      <c r="G1" s="3" t="s">
        <v>9</v>
      </c>
      <c r="H1" s="4"/>
      <c r="I1" s="3" t="s">
        <v>10</v>
      </c>
      <c r="J1" s="3" t="s">
        <v>11</v>
      </c>
      <c r="K1" s="5" t="s">
        <v>12</v>
      </c>
      <c r="L1" s="3" t="s">
        <v>13</v>
      </c>
      <c r="M1" s="3" t="s">
        <v>14</v>
      </c>
      <c r="N1" s="3" t="s">
        <v>15</v>
      </c>
      <c r="O1" s="3" t="s">
        <v>16</v>
      </c>
      <c r="P1" s="3" t="s">
        <v>17</v>
      </c>
      <c r="Q1" s="3" t="s">
        <v>18</v>
      </c>
      <c r="R1" s="3" t="s">
        <v>19</v>
      </c>
      <c r="S1" s="3" t="s">
        <v>20</v>
      </c>
      <c r="T1" s="3" t="s">
        <v>21</v>
      </c>
      <c r="U1" s="6" t="s">
        <v>22</v>
      </c>
      <c r="V1" s="6" t="s">
        <v>23</v>
      </c>
      <c r="W1" s="6" t="s">
        <v>24</v>
      </c>
      <c r="X1" s="7" t="s">
        <v>25</v>
      </c>
      <c r="Y1" s="7" t="s">
        <v>26</v>
      </c>
      <c r="Z1" s="7" t="s">
        <v>27</v>
      </c>
      <c r="AA1" s="2" t="s">
        <v>28</v>
      </c>
      <c r="AB1" s="2" t="s">
        <v>29</v>
      </c>
      <c r="AC1" s="2" t="s">
        <v>30</v>
      </c>
      <c r="AD1" s="2" t="s">
        <v>31</v>
      </c>
      <c r="AE1" s="2" t="s">
        <v>32</v>
      </c>
      <c r="AF1" s="2" t="s">
        <v>33</v>
      </c>
      <c r="AG1" s="2" t="s">
        <v>34</v>
      </c>
      <c r="AH1" s="2" t="s">
        <v>35</v>
      </c>
    </row>
    <row r="2" spans="1:35" x14ac:dyDescent="0.3">
      <c r="A2" s="14" t="s">
        <v>0</v>
      </c>
      <c r="B2" s="15">
        <v>25.033300000000001</v>
      </c>
      <c r="D2" s="10">
        <f>DATEVALUE($B$6&amp;"/1/1")</f>
        <v>41640</v>
      </c>
      <c r="E2" s="11">
        <f>$B$5</f>
        <v>0.5</v>
      </c>
      <c r="F2" s="12">
        <f>D2+2415018.5+E2-$B$4/24</f>
        <v>2456658.6666666665</v>
      </c>
      <c r="G2" s="13">
        <f>(F2-2451545)/36525</f>
        <v>0.14000456308464096</v>
      </c>
      <c r="I2" s="14">
        <f>MOD(280.46646+G2*(36000.76983 + G2*0.0003032),360)</f>
        <v>280.73851670298063</v>
      </c>
      <c r="J2" s="14">
        <f>357.52911+G2*(35999.05029 - 0.0001537*G2)</f>
        <v>5397.5604143007513</v>
      </c>
      <c r="K2" s="14">
        <f>0.016708634-G2*(0.000042037+0.0000001267*G2)</f>
        <v>1.6702746144699729E-2</v>
      </c>
      <c r="L2" s="14">
        <f>SIN(RADIANS(J2))*(1.914602-G2*(0.004817+0.000014*G2))+SIN(RADIANS(2*J2))*(0.019993-0.000101*G2)+SIN(RADIANS(3*J2))*0.000289</f>
        <v>-8.3204224403927218E-2</v>
      </c>
      <c r="M2" s="14">
        <f>I2+L2</f>
        <v>280.65531247857672</v>
      </c>
      <c r="N2" s="14">
        <f>J2+L2</f>
        <v>5397.4772100763475</v>
      </c>
      <c r="O2" s="14">
        <f>(1.000001018*(1-K2*K2))/(1+K2*COS(RADIANS(N2)))</f>
        <v>0.98331391164514126</v>
      </c>
      <c r="P2" s="14">
        <f>M2-0.00569-0.00478*SIN(RADIANS(125.04-1934.136*G2))</f>
        <v>280.65231283331497</v>
      </c>
      <c r="Q2" s="14">
        <f>23+(26+((21.448-G2*(46.815+G2*(0.00059-G2*0.001813))))/60)/60</f>
        <v>23.437470466608278</v>
      </c>
      <c r="R2" s="14">
        <f>Q2+0.00256*COS(RADIANS(125.04-1934.136*G2))</f>
        <v>23.435354450523722</v>
      </c>
      <c r="S2" s="14">
        <f>DEGREES(ATAN2(COS(RADIANS(P2)),COS(RADIANS(R2))*SIN(RADIANS(P2))))</f>
        <v>-78.414834315208708</v>
      </c>
      <c r="T2" s="14">
        <f>DEGREES(ASIN(SIN(RADIANS(R2))*SIN(RADIANS(P2))))</f>
        <v>-23.008040624836834</v>
      </c>
      <c r="U2" s="14">
        <f>TAN(RADIANS(R2/2))*TAN(RADIANS(R2/2))</f>
        <v>4.3019664032277985E-2</v>
      </c>
      <c r="V2" s="14">
        <f>4*DEGREES(U2*SIN(2*RADIANS(I2))-2*K2*SIN(RADIANS(J2))+4*K2*U2*SIN(RADIANS(J2))*COS(2*RADIANS(I2))-0.5*U2*U2*SIN(4*RADIANS(I2))-1.25*K2*K2*SIN(2*RADIANS(J2)))</f>
        <v>-3.3955337961603802</v>
      </c>
      <c r="W2" s="14">
        <f>DEGREES(ACOS(COS(RADIANS(90.833))/(COS(RADIANS($B$2))*COS(RADIANS(T2)))-TAN(RADIANS($B$2))*TAN(RADIANS(T2))))</f>
        <v>79.578887147316379</v>
      </c>
      <c r="X2" s="11">
        <f>(720-4*$B$3-V2+$B$4*60)/1440</f>
        <v>0.4981913429140003</v>
      </c>
      <c r="Y2" s="11">
        <f>(X2*1440-W2*4)/1440</f>
        <v>0.27713887861589925</v>
      </c>
      <c r="Z2" s="11">
        <f>(X2*1440+W2*4)/1440</f>
        <v>0.71924380721210135</v>
      </c>
      <c r="AA2" s="14">
        <f>8*W2</f>
        <v>636.63109717853104</v>
      </c>
      <c r="AB2" s="14">
        <f>MOD(E2*1440+V2+4*$B$3-60*$B$4,1440)</f>
        <v>722.60446620383959</v>
      </c>
      <c r="AC2" s="14">
        <f>IF(AB2/4&lt;0,AB2/4+180,AB2/4-180)</f>
        <v>0.65111655095989818</v>
      </c>
      <c r="AD2" s="14">
        <f t="shared" ref="AD2:AD65" si="0">DEGREES(ACOS(SIN(RADIANS($B$2))*SIN(RADIANS(T2))+COS(RADIANS($B$2))*COS(RADIANS(T2))*COS(RADIANS(AC2))))</f>
        <v>48.045489675696473</v>
      </c>
      <c r="AE2" s="14">
        <f>90-AD2</f>
        <v>41.954510324303527</v>
      </c>
      <c r="AF2" s="14">
        <f>IF(AE2&gt;85,0,IF(AE2&gt;5,58.1/TAN(RADIANS(AE2))-0.07/POWER(TAN(RADIANS(AE2)),3)+0.000086/POWER(TAN(RADIANS(AE2)),5),IF(AE2&gt;-0.575,1735+AE2*(-518.2+AE2*(103.4+AE2*(-12.79+AE2*0.711))),-20.772/TAN(RADIANS(AE2)))))/3600</f>
        <v>1.7925971332470404E-2</v>
      </c>
      <c r="AG2" s="14">
        <f>AE2+AF2</f>
        <v>41.972436295635994</v>
      </c>
      <c r="AH2" s="14">
        <f t="shared" ref="AH2:AH65" si="1">IF(AC2&gt;0,MOD(DEGREES(ACOS(((SIN(RADIANS($B$2))*COS(RADIANS(AD2)))-SIN(RADIANS(T2)))/(COS(RADIANS($B$2))*SIN(RADIANS(AD2)))))+180,360),MOD(540-DEGREES(ACOS(((SIN(RADIANS($B$2))*COS(RADIANS(AD2)))-SIN(RADIANS(T2)))/(COS(RADIANS($B$2))*SIN(RADIANS(AD2))))),360))</f>
        <v>180.80589830029757</v>
      </c>
      <c r="AI2" s="1"/>
    </row>
    <row r="3" spans="1:35" x14ac:dyDescent="0.3">
      <c r="A3" s="14" t="s">
        <v>1</v>
      </c>
      <c r="B3" s="15">
        <v>121.5</v>
      </c>
      <c r="D3" s="10">
        <f>D2+1</f>
        <v>41641</v>
      </c>
      <c r="E3" s="11">
        <f t="shared" ref="E3:E66" si="2">$B$5</f>
        <v>0.5</v>
      </c>
      <c r="F3" s="12">
        <f t="shared" ref="F3:F66" si="3">D3+2415018.5+E3-$B$4/24</f>
        <v>2456659.6666666665</v>
      </c>
      <c r="G3" s="13">
        <f t="shared" ref="G3:G66" si="4">(F3-2451545)/36525</f>
        <v>0.14003194159251228</v>
      </c>
      <c r="I3" s="14">
        <f t="shared" ref="I3:I66" si="5">MOD(280.46646+G3*(36000.76983 + G3*0.0003032),360)</f>
        <v>281.72416406547018</v>
      </c>
      <c r="J3" s="14">
        <f t="shared" ref="J3:J66" si="6">357.52911+G3*(35999.05029 - 0.0001537*G3)</f>
        <v>5398.5460145812976</v>
      </c>
      <c r="K3" s="14">
        <f t="shared" ref="K3:K66" si="7">0.016708634-G3*(0.000042037+0.0000001267*G3)</f>
        <v>1.6702744992817986E-2</v>
      </c>
      <c r="L3" s="14">
        <f t="shared" ref="L3:L66" si="8">SIN(RADIANS(J3))*(1.914602-G3*(0.004817+0.000014*G3))+SIN(RADIANS(2*J3))*(0.019993-0.000101*G3)+SIN(RADIANS(3*J3))*0.000289</f>
        <v>-4.9599742985556937E-2</v>
      </c>
      <c r="M3" s="14">
        <f t="shared" ref="M3:M66" si="9">I3+L3</f>
        <v>281.67456432248463</v>
      </c>
      <c r="N3" s="14">
        <f t="shared" ref="N3:N66" si="10">J3+L3</f>
        <v>5398.4964148383124</v>
      </c>
      <c r="O3" s="14">
        <f t="shared" ref="O3:O66" si="11">(1.000001018*(1-K3*K3))/(1+K3*COS(RADIANS(N3)))</f>
        <v>0.98330381808669343</v>
      </c>
      <c r="P3" s="14">
        <f t="shared" ref="P3:P66" si="12">M3-0.00569-0.00478*SIN(RADIANS(125.04-1934.136*G3))</f>
        <v>281.67156102449246</v>
      </c>
      <c r="Q3" s="14">
        <f t="shared" ref="Q3:Q66" si="13">23+(26+((21.448-G3*(46.815+G3*(0.00059-G3*0.001813))))/60)/60</f>
        <v>23.437470110573152</v>
      </c>
      <c r="R3" s="14">
        <f t="shared" ref="R3:R66" si="14">Q3+0.00256*COS(RADIANS(125.04-1934.136*G3))</f>
        <v>23.435352763725113</v>
      </c>
      <c r="S3" s="14">
        <f t="shared" ref="S3:S66" si="15">DEGREES(ATAN2(COS(RADIANS(P3)),COS(RADIANS(R3))*SIN(RADIANS(P3))))</f>
        <v>-77.311720909437028</v>
      </c>
      <c r="T3" s="14">
        <f t="shared" ref="T3:T66" si="16">DEGREES(ASIN(SIN(RADIANS(R3))*SIN(RADIANS(P3))))</f>
        <v>-22.922812521161923</v>
      </c>
      <c r="U3" s="14">
        <f t="shared" ref="U3:U66" si="17">TAN(RADIANS(R3/2))*TAN(RADIANS(R3/2))</f>
        <v>4.3019657663346353E-2</v>
      </c>
      <c r="V3" s="14">
        <f t="shared" ref="V3:V66" si="18">4*DEGREES(U3*SIN(2*RADIANS(I3))-2*K3*SIN(RADIANS(J3))+4*K3*U3*SIN(RADIANS(J3))*COS(2*RADIANS(I3))-0.5*U3*U3*SIN(4*RADIANS(I3))-1.25*K3*K3*SIN(2*RADIANS(J3)))</f>
        <v>-3.8644500503103254</v>
      </c>
      <c r="W3" s="14">
        <f t="shared" ref="W3:W66" si="19">DEGREES(ACOS(COS(RADIANS(90.833))/(COS(RADIANS($B$2))*COS(RADIANS(T3)))-TAN(RADIANS($B$2))*TAN(RADIANS(T3))))</f>
        <v>79.625981536986259</v>
      </c>
      <c r="X3" s="11">
        <f t="shared" ref="X3:X66" si="20">(720-4*$B$3-V3+$B$4*60)/1440</f>
        <v>0.49851697920160437</v>
      </c>
      <c r="Y3" s="11">
        <f t="shared" ref="Y3:Y66" si="21">(X3*1440-W3*4)/1440</f>
        <v>0.27733369715442036</v>
      </c>
      <c r="Z3" s="11">
        <f t="shared" ref="Z3:Z66" si="22">(X3*1440+W3*4)/1440</f>
        <v>0.7197002612487885</v>
      </c>
      <c r="AA3" s="14">
        <f t="shared" ref="AA3:AA66" si="23">8*W3</f>
        <v>637.00785229589007</v>
      </c>
      <c r="AB3" s="14">
        <f t="shared" ref="AB3:AB66" si="24">MOD(E3*1440+V3+4*$B$3-60*$B$4,1440)</f>
        <v>722.13554994968968</v>
      </c>
      <c r="AC3" s="14">
        <f t="shared" ref="AC3:AC66" si="25">IF(AB3/4&lt;0,AB3/4+180,AB3/4-180)</f>
        <v>0.53388748742241887</v>
      </c>
      <c r="AD3" s="14">
        <f t="shared" si="0"/>
        <v>47.958907588991678</v>
      </c>
      <c r="AE3" s="14">
        <f t="shared" ref="AE3:AE66" si="26">90-AD3</f>
        <v>42.041092411008322</v>
      </c>
      <c r="AF3" s="14">
        <f t="shared" ref="AF3:AF66" si="27">IF(AE3&gt;85,0,IF(AE3&gt;5,58.1/TAN(RADIANS(AE3))-0.07/POWER(TAN(RADIANS(AE3)),3)+0.000086/POWER(TAN(RADIANS(AE3)),5),IF(AE3&gt;-0.575,1735+AE3*(-518.2+AE3*(103.4+AE3*(-12.79+AE3*0.711))),-20.772/TAN(RADIANS(AE3)))))/3600</f>
        <v>1.7871738943954114E-2</v>
      </c>
      <c r="AG3" s="14">
        <f t="shared" ref="AG3:AG66" si="28">AE3+AF3</f>
        <v>42.058964149952274</v>
      </c>
      <c r="AH3" s="14">
        <f t="shared" si="1"/>
        <v>180.66211631191956</v>
      </c>
    </row>
    <row r="4" spans="1:35" x14ac:dyDescent="0.3">
      <c r="A4" s="14" t="s">
        <v>2</v>
      </c>
      <c r="B4" s="15">
        <v>8</v>
      </c>
      <c r="D4" s="10">
        <f t="shared" ref="D4:D67" si="29">D3+1</f>
        <v>41642</v>
      </c>
      <c r="E4" s="11">
        <f t="shared" si="2"/>
        <v>0.5</v>
      </c>
      <c r="F4" s="12">
        <f t="shared" si="3"/>
        <v>2456660.6666666665</v>
      </c>
      <c r="G4" s="13">
        <f t="shared" si="4"/>
        <v>0.14005932010038361</v>
      </c>
      <c r="I4" s="14">
        <f t="shared" si="5"/>
        <v>282.70981142795972</v>
      </c>
      <c r="J4" s="14">
        <f t="shared" si="6"/>
        <v>5399.531614861844</v>
      </c>
      <c r="K4" s="14">
        <f t="shared" si="7"/>
        <v>1.6702743840936056E-2</v>
      </c>
      <c r="L4" s="14">
        <f t="shared" si="8"/>
        <v>-1.5979638033929124E-2</v>
      </c>
      <c r="M4" s="14">
        <f t="shared" si="9"/>
        <v>282.69383178992581</v>
      </c>
      <c r="N4" s="14">
        <f t="shared" si="10"/>
        <v>5399.51563522381</v>
      </c>
      <c r="O4" s="14">
        <f t="shared" si="11"/>
        <v>0.98329883438263255</v>
      </c>
      <c r="P4" s="14">
        <f t="shared" si="12"/>
        <v>282.69082483690829</v>
      </c>
      <c r="Q4" s="14">
        <f t="shared" si="13"/>
        <v>23.437469754538029</v>
      </c>
      <c r="R4" s="14">
        <f t="shared" si="14"/>
        <v>23.435351078735096</v>
      </c>
      <c r="S4" s="14">
        <f t="shared" si="15"/>
        <v>-76.210039359824094</v>
      </c>
      <c r="T4" s="14">
        <f t="shared" si="16"/>
        <v>-22.829974139365369</v>
      </c>
      <c r="U4" s="14">
        <f t="shared" si="17"/>
        <v>4.3019651301243994E-2</v>
      </c>
      <c r="V4" s="14">
        <f t="shared" si="18"/>
        <v>-4.3277645071200883</v>
      </c>
      <c r="W4" s="14">
        <f t="shared" si="19"/>
        <v>79.677208268300078</v>
      </c>
      <c r="X4" s="11">
        <f t="shared" si="20"/>
        <v>0.49883872535216667</v>
      </c>
      <c r="Y4" s="11">
        <f t="shared" si="21"/>
        <v>0.27751314682911093</v>
      </c>
      <c r="Z4" s="11">
        <f t="shared" si="22"/>
        <v>0.72016430387522246</v>
      </c>
      <c r="AA4" s="14">
        <f t="shared" si="23"/>
        <v>637.41766614640062</v>
      </c>
      <c r="AB4" s="14">
        <f t="shared" si="24"/>
        <v>721.67223549287996</v>
      </c>
      <c r="AC4" s="14">
        <f t="shared" si="25"/>
        <v>0.4180588732199908</v>
      </c>
      <c r="AD4" s="14">
        <f t="shared" si="0"/>
        <v>47.864991672718006</v>
      </c>
      <c r="AE4" s="14">
        <f t="shared" si="26"/>
        <v>42.135008327281994</v>
      </c>
      <c r="AF4" s="14">
        <f t="shared" si="27"/>
        <v>1.7813116358267534E-2</v>
      </c>
      <c r="AG4" s="14">
        <f t="shared" si="28"/>
        <v>42.152821443640264</v>
      </c>
      <c r="AH4" s="14">
        <f t="shared" si="1"/>
        <v>180.51958975224048</v>
      </c>
    </row>
    <row r="5" spans="1:35" x14ac:dyDescent="0.3">
      <c r="A5" s="14" t="s">
        <v>3</v>
      </c>
      <c r="B5" s="16">
        <v>0.5</v>
      </c>
      <c r="D5" s="10">
        <f t="shared" si="29"/>
        <v>41643</v>
      </c>
      <c r="E5" s="11">
        <f t="shared" si="2"/>
        <v>0.5</v>
      </c>
      <c r="F5" s="12">
        <f t="shared" si="3"/>
        <v>2456661.6666666665</v>
      </c>
      <c r="G5" s="13">
        <f t="shared" si="4"/>
        <v>0.14008669860825493</v>
      </c>
      <c r="I5" s="14">
        <f t="shared" si="5"/>
        <v>283.69545879044927</v>
      </c>
      <c r="J5" s="14">
        <f t="shared" si="6"/>
        <v>5400.5172151423903</v>
      </c>
      <c r="K5" s="14">
        <f t="shared" si="7"/>
        <v>1.6702742689053932E-2</v>
      </c>
      <c r="L5" s="14">
        <f t="shared" si="8"/>
        <v>1.7645497266896761E-2</v>
      </c>
      <c r="M5" s="14">
        <f t="shared" si="9"/>
        <v>283.71310428771613</v>
      </c>
      <c r="N5" s="14">
        <f t="shared" si="10"/>
        <v>5400.5348606396574</v>
      </c>
      <c r="O5" s="14">
        <f t="shared" si="11"/>
        <v>0.98329896216099943</v>
      </c>
      <c r="P5" s="14">
        <f t="shared" si="12"/>
        <v>283.71009367738151</v>
      </c>
      <c r="Q5" s="14">
        <f t="shared" si="13"/>
        <v>23.437469398502902</v>
      </c>
      <c r="R5" s="14">
        <f t="shared" si="14"/>
        <v>23.435349395554802</v>
      </c>
      <c r="S5" s="14">
        <f t="shared" si="15"/>
        <v>-75.109915378109321</v>
      </c>
      <c r="T5" s="14">
        <f t="shared" si="16"/>
        <v>-22.729570905551398</v>
      </c>
      <c r="U5" s="14">
        <f t="shared" si="17"/>
        <v>4.3019644945975231E-2</v>
      </c>
      <c r="V5" s="14">
        <f t="shared" si="18"/>
        <v>-4.7849840041262048</v>
      </c>
      <c r="W5" s="14">
        <f t="shared" si="19"/>
        <v>79.732524196967688</v>
      </c>
      <c r="X5" s="11">
        <f t="shared" si="20"/>
        <v>0.49915623889175437</v>
      </c>
      <c r="Y5" s="11">
        <f t="shared" si="21"/>
        <v>0.27767700501128856</v>
      </c>
      <c r="Z5" s="11">
        <f t="shared" si="22"/>
        <v>0.72063547277222018</v>
      </c>
      <c r="AA5" s="14">
        <f t="shared" si="23"/>
        <v>637.8601935757415</v>
      </c>
      <c r="AB5" s="14">
        <f t="shared" si="24"/>
        <v>721.21501599587373</v>
      </c>
      <c r="AC5" s="14">
        <f t="shared" si="25"/>
        <v>0.30375399896843192</v>
      </c>
      <c r="AD5" s="14">
        <f t="shared" si="0"/>
        <v>47.763779745316739</v>
      </c>
      <c r="AE5" s="14">
        <f t="shared" si="26"/>
        <v>42.236220254683261</v>
      </c>
      <c r="AF5" s="14">
        <f t="shared" si="27"/>
        <v>1.7750175033767975E-2</v>
      </c>
      <c r="AG5" s="14">
        <f t="shared" si="28"/>
        <v>42.253970429717029</v>
      </c>
      <c r="AH5" s="14">
        <f t="shared" si="1"/>
        <v>180.37840689047312</v>
      </c>
    </row>
    <row r="6" spans="1:35" x14ac:dyDescent="0.3">
      <c r="A6" s="14" t="s">
        <v>4</v>
      </c>
      <c r="B6" s="15">
        <v>2014</v>
      </c>
      <c r="D6" s="10">
        <f t="shared" si="29"/>
        <v>41644</v>
      </c>
      <c r="E6" s="11">
        <f t="shared" si="2"/>
        <v>0.5</v>
      </c>
      <c r="F6" s="12">
        <f t="shared" si="3"/>
        <v>2456662.6666666665</v>
      </c>
      <c r="G6" s="13">
        <f t="shared" si="4"/>
        <v>0.14011407711612625</v>
      </c>
      <c r="I6" s="14">
        <f t="shared" si="5"/>
        <v>284.68110615293881</v>
      </c>
      <c r="J6" s="14">
        <f t="shared" si="6"/>
        <v>5401.5028154229358</v>
      </c>
      <c r="K6" s="14">
        <f t="shared" si="7"/>
        <v>1.670274153717162E-2</v>
      </c>
      <c r="L6" s="14">
        <f t="shared" si="8"/>
        <v>5.1265067858216704E-2</v>
      </c>
      <c r="M6" s="14">
        <f t="shared" si="9"/>
        <v>284.73237122079701</v>
      </c>
      <c r="N6" s="14">
        <f t="shared" si="10"/>
        <v>5401.5540804907941</v>
      </c>
      <c r="O6" s="14">
        <f t="shared" si="11"/>
        <v>0.98330420137931629</v>
      </c>
      <c r="P6" s="14">
        <f t="shared" si="12"/>
        <v>284.72935695085653</v>
      </c>
      <c r="Q6" s="14">
        <f t="shared" si="13"/>
        <v>23.437469042467779</v>
      </c>
      <c r="R6" s="14">
        <f t="shared" si="14"/>
        <v>23.435347714185372</v>
      </c>
      <c r="S6" s="14">
        <f t="shared" si="15"/>
        <v>-74.011471659438413</v>
      </c>
      <c r="T6" s="14">
        <f t="shared" si="16"/>
        <v>-22.621651976965893</v>
      </c>
      <c r="U6" s="14">
        <f t="shared" si="17"/>
        <v>4.3019638597544346E-2</v>
      </c>
      <c r="V6" s="14">
        <f t="shared" si="18"/>
        <v>-5.2356259571772741</v>
      </c>
      <c r="W6" s="14">
        <f t="shared" si="19"/>
        <v>79.791883031728247</v>
      </c>
      <c r="X6" s="11">
        <f t="shared" si="20"/>
        <v>0.49946918469248419</v>
      </c>
      <c r="Y6" s="11">
        <f t="shared" si="21"/>
        <v>0.27782506515990574</v>
      </c>
      <c r="Z6" s="11">
        <f t="shared" si="22"/>
        <v>0.72111330422506259</v>
      </c>
      <c r="AA6" s="14">
        <f t="shared" si="23"/>
        <v>638.33506425382598</v>
      </c>
      <c r="AB6" s="14">
        <f t="shared" si="24"/>
        <v>720.76437404282274</v>
      </c>
      <c r="AC6" s="14">
        <f t="shared" si="25"/>
        <v>0.19109351070568437</v>
      </c>
      <c r="AD6" s="14">
        <f t="shared" si="0"/>
        <v>47.655312575171074</v>
      </c>
      <c r="AE6" s="14">
        <f t="shared" si="26"/>
        <v>42.344687424828926</v>
      </c>
      <c r="AF6" s="14">
        <f t="shared" si="27"/>
        <v>1.7682990996740124E-2</v>
      </c>
      <c r="AG6" s="14">
        <f t="shared" si="28"/>
        <v>42.362370415825666</v>
      </c>
      <c r="AH6" s="14">
        <f t="shared" si="1"/>
        <v>180.23865576832256</v>
      </c>
    </row>
    <row r="7" spans="1:35" x14ac:dyDescent="0.3">
      <c r="D7" s="10">
        <f t="shared" si="29"/>
        <v>41645</v>
      </c>
      <c r="E7" s="11">
        <f t="shared" si="2"/>
        <v>0.5</v>
      </c>
      <c r="F7" s="12">
        <f t="shared" si="3"/>
        <v>2456663.6666666665</v>
      </c>
      <c r="G7" s="13">
        <f t="shared" si="4"/>
        <v>0.14014145562399757</v>
      </c>
      <c r="I7" s="14">
        <f t="shared" si="5"/>
        <v>285.66675351542926</v>
      </c>
      <c r="J7" s="14">
        <f t="shared" si="6"/>
        <v>5402.4884157034812</v>
      </c>
      <c r="K7" s="14">
        <f t="shared" si="7"/>
        <v>1.6702740385289121E-2</v>
      </c>
      <c r="L7" s="14">
        <f t="shared" si="8"/>
        <v>8.4868480758014342E-2</v>
      </c>
      <c r="M7" s="14">
        <f t="shared" si="9"/>
        <v>285.75162199618728</v>
      </c>
      <c r="N7" s="14">
        <f t="shared" si="10"/>
        <v>5402.5732841842391</v>
      </c>
      <c r="O7" s="14">
        <f t="shared" si="11"/>
        <v>0.98331455032460502</v>
      </c>
      <c r="P7" s="14">
        <f t="shared" si="12"/>
        <v>285.74860406435545</v>
      </c>
      <c r="Q7" s="14">
        <f t="shared" si="13"/>
        <v>23.437468686432652</v>
      </c>
      <c r="R7" s="14">
        <f t="shared" si="14"/>
        <v>23.43534603462793</v>
      </c>
      <c r="S7" s="14">
        <f t="shared" si="15"/>
        <v>-72.914827679355753</v>
      </c>
      <c r="T7" s="14">
        <f t="shared" si="16"/>
        <v>-22.506270162791719</v>
      </c>
      <c r="U7" s="14">
        <f t="shared" si="17"/>
        <v>4.3019632255955564E-2</v>
      </c>
      <c r="V7" s="14">
        <f t="shared" si="18"/>
        <v>-5.6792191064680662</v>
      </c>
      <c r="W7" s="14">
        <f t="shared" si="19"/>
        <v>79.855235472524285</v>
      </c>
      <c r="X7" s="11">
        <f t="shared" si="20"/>
        <v>0.49977723549060282</v>
      </c>
      <c r="Y7" s="11">
        <f t="shared" si="21"/>
        <v>0.27795713695581314</v>
      </c>
      <c r="Z7" s="11">
        <f t="shared" si="22"/>
        <v>0.7215973340253925</v>
      </c>
      <c r="AA7" s="14">
        <f t="shared" si="23"/>
        <v>638.84188378019428</v>
      </c>
      <c r="AB7" s="14">
        <f t="shared" si="24"/>
        <v>720.32078089353195</v>
      </c>
      <c r="AC7" s="14">
        <f t="shared" si="25"/>
        <v>8.0195223382986569E-2</v>
      </c>
      <c r="AD7" s="14">
        <f t="shared" si="0"/>
        <v>47.539633841189293</v>
      </c>
      <c r="AE7" s="14">
        <f t="shared" si="26"/>
        <v>42.460366158810707</v>
      </c>
      <c r="AF7" s="14">
        <f t="shared" si="27"/>
        <v>1.7611644591216342E-2</v>
      </c>
      <c r="AG7" s="14">
        <f t="shared" si="28"/>
        <v>42.47797780340192</v>
      </c>
      <c r="AH7" s="14">
        <f t="shared" si="1"/>
        <v>180.10042417248388</v>
      </c>
    </row>
    <row r="8" spans="1:35" x14ac:dyDescent="0.3">
      <c r="D8" s="10">
        <f t="shared" si="29"/>
        <v>41646</v>
      </c>
      <c r="E8" s="11">
        <f t="shared" si="2"/>
        <v>0.5</v>
      </c>
      <c r="F8" s="12">
        <f t="shared" si="3"/>
        <v>2456664.6666666665</v>
      </c>
      <c r="G8" s="13">
        <f t="shared" si="4"/>
        <v>0.1401688341318689</v>
      </c>
      <c r="I8" s="14">
        <f t="shared" si="5"/>
        <v>286.65240087792063</v>
      </c>
      <c r="J8" s="14">
        <f t="shared" si="6"/>
        <v>5403.4740159840267</v>
      </c>
      <c r="K8" s="14">
        <f t="shared" si="7"/>
        <v>1.6702739233406427E-2</v>
      </c>
      <c r="L8" s="14">
        <f t="shared" si="8"/>
        <v>0.11844514901065364</v>
      </c>
      <c r="M8" s="14">
        <f t="shared" si="9"/>
        <v>286.77084602693128</v>
      </c>
      <c r="N8" s="14">
        <f t="shared" si="10"/>
        <v>5403.5924611330374</v>
      </c>
      <c r="O8" s="14">
        <f t="shared" si="11"/>
        <v>0.98333000561410611</v>
      </c>
      <c r="P8" s="14">
        <f t="shared" si="12"/>
        <v>286.76782443092571</v>
      </c>
      <c r="Q8" s="14">
        <f t="shared" si="13"/>
        <v>23.437468330397529</v>
      </c>
      <c r="R8" s="14">
        <f t="shared" si="14"/>
        <v>23.435344356883611</v>
      </c>
      <c r="S8" s="14">
        <f t="shared" si="15"/>
        <v>-71.820099502076715</v>
      </c>
      <c r="T8" s="14">
        <f t="shared" si="16"/>
        <v>-22.383481839971179</v>
      </c>
      <c r="U8" s="14">
        <f t="shared" si="17"/>
        <v>4.3019625921213188E-2</v>
      </c>
      <c r="V8" s="14">
        <f t="shared" si="18"/>
        <v>-6.1153042337670627</v>
      </c>
      <c r="W8" s="14">
        <f t="shared" si="19"/>
        <v>79.922529355503116</v>
      </c>
      <c r="X8" s="11">
        <f t="shared" si="20"/>
        <v>0.50008007238456054</v>
      </c>
      <c r="Y8" s="11">
        <f t="shared" si="21"/>
        <v>0.27807304639705183</v>
      </c>
      <c r="Z8" s="11">
        <f t="shared" si="22"/>
        <v>0.72208709837206919</v>
      </c>
      <c r="AA8" s="14">
        <f t="shared" si="23"/>
        <v>639.38023484402493</v>
      </c>
      <c r="AB8" s="14">
        <f t="shared" si="24"/>
        <v>719.88469576623288</v>
      </c>
      <c r="AC8" s="14">
        <f t="shared" si="25"/>
        <v>-2.8826058441779878E-2</v>
      </c>
      <c r="AD8" s="14">
        <f t="shared" si="0"/>
        <v>47.416790090919562</v>
      </c>
      <c r="AE8" s="14">
        <f t="shared" si="26"/>
        <v>42.583209909080438</v>
      </c>
      <c r="AF8" s="14">
        <f t="shared" si="27"/>
        <v>1.7536220218821771E-2</v>
      </c>
      <c r="AG8" s="14">
        <f t="shared" si="28"/>
        <v>42.60074612929926</v>
      </c>
      <c r="AH8" s="14">
        <f t="shared" si="1"/>
        <v>179.96379960534171</v>
      </c>
    </row>
    <row r="9" spans="1:35" x14ac:dyDescent="0.3">
      <c r="D9" s="10">
        <f t="shared" si="29"/>
        <v>41647</v>
      </c>
      <c r="E9" s="11">
        <f t="shared" si="2"/>
        <v>0.5</v>
      </c>
      <c r="F9" s="12">
        <f t="shared" si="3"/>
        <v>2456665.6666666665</v>
      </c>
      <c r="G9" s="13">
        <f t="shared" si="4"/>
        <v>0.14019621263974022</v>
      </c>
      <c r="I9" s="14">
        <f t="shared" si="5"/>
        <v>287.6380482404129</v>
      </c>
      <c r="J9" s="14">
        <f t="shared" si="6"/>
        <v>5404.4596162645721</v>
      </c>
      <c r="K9" s="14">
        <f t="shared" si="7"/>
        <v>1.6702738081523547E-2</v>
      </c>
      <c r="L9" s="14">
        <f t="shared" si="8"/>
        <v>0.15198449563338121</v>
      </c>
      <c r="M9" s="14">
        <f t="shared" si="9"/>
        <v>287.79003273604627</v>
      </c>
      <c r="N9" s="14">
        <f t="shared" si="10"/>
        <v>5404.6116007602059</v>
      </c>
      <c r="O9" s="14">
        <f t="shared" si="11"/>
        <v>0.98335056219669215</v>
      </c>
      <c r="P9" s="14">
        <f t="shared" si="12"/>
        <v>287.78700747358761</v>
      </c>
      <c r="Q9" s="14">
        <f t="shared" si="13"/>
        <v>23.437467974362402</v>
      </c>
      <c r="R9" s="14">
        <f t="shared" si="14"/>
        <v>23.435342680953543</v>
      </c>
      <c r="S9" s="14">
        <f t="shared" si="15"/>
        <v>-70.727399600517117</v>
      </c>
      <c r="T9" s="14">
        <f t="shared" si="16"/>
        <v>-22.253346864405536</v>
      </c>
      <c r="U9" s="14">
        <f t="shared" si="17"/>
        <v>4.3019619593321491E-2</v>
      </c>
      <c r="V9" s="14">
        <f t="shared" si="18"/>
        <v>-6.5434348492115726</v>
      </c>
      <c r="W9" s="14">
        <f t="shared" si="19"/>
        <v>79.993709804005931</v>
      </c>
      <c r="X9" s="11">
        <f t="shared" si="20"/>
        <v>0.50037738531195242</v>
      </c>
      <c r="Y9" s="11">
        <f t="shared" si="21"/>
        <v>0.27817263585638041</v>
      </c>
      <c r="Z9" s="11">
        <f t="shared" si="22"/>
        <v>0.72258213476752453</v>
      </c>
      <c r="AA9" s="14">
        <f t="shared" si="23"/>
        <v>639.94967843204745</v>
      </c>
      <c r="AB9" s="14">
        <f t="shared" si="24"/>
        <v>719.45656515078826</v>
      </c>
      <c r="AC9" s="14">
        <f t="shared" si="25"/>
        <v>-0.13585871230293378</v>
      </c>
      <c r="AD9" s="14">
        <f t="shared" si="0"/>
        <v>47.286830696371844</v>
      </c>
      <c r="AE9" s="14">
        <f t="shared" si="26"/>
        <v>42.713169303628156</v>
      </c>
      <c r="AF9" s="14">
        <f t="shared" si="27"/>
        <v>1.7456806070243091E-2</v>
      </c>
      <c r="AG9" s="14">
        <f t="shared" si="28"/>
        <v>42.730626109698399</v>
      </c>
      <c r="AH9" s="14">
        <f t="shared" si="1"/>
        <v>179.82886925379262</v>
      </c>
    </row>
    <row r="10" spans="1:35" x14ac:dyDescent="0.3">
      <c r="D10" s="10">
        <f t="shared" si="29"/>
        <v>41648</v>
      </c>
      <c r="E10" s="11">
        <f t="shared" si="2"/>
        <v>0.5</v>
      </c>
      <c r="F10" s="12">
        <f t="shared" si="3"/>
        <v>2456666.6666666665</v>
      </c>
      <c r="G10" s="13">
        <f t="shared" si="4"/>
        <v>0.14022359114761154</v>
      </c>
      <c r="I10" s="14">
        <f t="shared" si="5"/>
        <v>288.62369560290517</v>
      </c>
      <c r="J10" s="14">
        <f t="shared" si="6"/>
        <v>5405.4452165451166</v>
      </c>
      <c r="K10" s="14">
        <f t="shared" si="7"/>
        <v>1.6702736929640475E-2</v>
      </c>
      <c r="L10" s="14">
        <f t="shared" si="8"/>
        <v>0.18547595755687046</v>
      </c>
      <c r="M10" s="14">
        <f t="shared" si="9"/>
        <v>288.80917156046206</v>
      </c>
      <c r="N10" s="14">
        <f t="shared" si="10"/>
        <v>5405.6306925026738</v>
      </c>
      <c r="O10" s="14">
        <f t="shared" si="11"/>
        <v>0.98337621335498526</v>
      </c>
      <c r="P10" s="14">
        <f t="shared" si="12"/>
        <v>288.80614262927418</v>
      </c>
      <c r="Q10" s="14">
        <f t="shared" si="13"/>
        <v>23.437467618327279</v>
      </c>
      <c r="R10" s="14">
        <f t="shared" si="14"/>
        <v>23.435341006838854</v>
      </c>
      <c r="S10" s="14">
        <f t="shared" si="15"/>
        <v>-69.636836688495094</v>
      </c>
      <c r="T10" s="14">
        <f t="shared" si="16"/>
        <v>-22.115928477894933</v>
      </c>
      <c r="U10" s="14">
        <f t="shared" si="17"/>
        <v>4.3019613272284707E-2</v>
      </c>
      <c r="V10" s="14">
        <f t="shared" si="18"/>
        <v>-6.9631778461457561</v>
      </c>
      <c r="W10" s="14">
        <f t="shared" si="19"/>
        <v>80.068719384688265</v>
      </c>
      <c r="X10" s="11">
        <f t="shared" si="20"/>
        <v>0.50066887350426792</v>
      </c>
      <c r="Y10" s="11">
        <f t="shared" si="21"/>
        <v>0.27825576410235603</v>
      </c>
      <c r="Z10" s="11">
        <f t="shared" si="22"/>
        <v>0.72308198290617975</v>
      </c>
      <c r="AA10" s="14">
        <f t="shared" si="23"/>
        <v>640.54975507750612</v>
      </c>
      <c r="AB10" s="14">
        <f t="shared" si="24"/>
        <v>719.03682215385425</v>
      </c>
      <c r="AC10" s="14">
        <f t="shared" si="25"/>
        <v>-0.24079446153643858</v>
      </c>
      <c r="AD10" s="14">
        <f t="shared" si="0"/>
        <v>47.14980780772521</v>
      </c>
      <c r="AE10" s="14">
        <f t="shared" si="26"/>
        <v>42.85019219227479</v>
      </c>
      <c r="AF10" s="14">
        <f t="shared" si="27"/>
        <v>1.7373493849928496E-2</v>
      </c>
      <c r="AG10" s="14">
        <f t="shared" si="28"/>
        <v>42.867565686124721</v>
      </c>
      <c r="AH10" s="14">
        <f t="shared" si="1"/>
        <v>179.69571995651063</v>
      </c>
    </row>
    <row r="11" spans="1:35" x14ac:dyDescent="0.3">
      <c r="D11" s="10">
        <f t="shared" si="29"/>
        <v>41649</v>
      </c>
      <c r="E11" s="11">
        <f t="shared" si="2"/>
        <v>0.5</v>
      </c>
      <c r="F11" s="12">
        <f t="shared" si="3"/>
        <v>2456667.6666666665</v>
      </c>
      <c r="G11" s="13">
        <f t="shared" si="4"/>
        <v>0.14025096965548287</v>
      </c>
      <c r="I11" s="14">
        <f t="shared" si="5"/>
        <v>289.60934296539745</v>
      </c>
      <c r="J11" s="14">
        <f t="shared" si="6"/>
        <v>5406.4308168256612</v>
      </c>
      <c r="K11" s="14">
        <f t="shared" si="7"/>
        <v>1.6702735777757213E-2</v>
      </c>
      <c r="L11" s="14">
        <f t="shared" si="8"/>
        <v>0.21890898955815272</v>
      </c>
      <c r="M11" s="14">
        <f t="shared" si="9"/>
        <v>289.82825195495559</v>
      </c>
      <c r="N11" s="14">
        <f t="shared" si="10"/>
        <v>5406.6497258152194</v>
      </c>
      <c r="O11" s="14">
        <f t="shared" si="11"/>
        <v>0.9834069507081652</v>
      </c>
      <c r="P11" s="14">
        <f t="shared" si="12"/>
        <v>289.82521935276543</v>
      </c>
      <c r="Q11" s="14">
        <f t="shared" si="13"/>
        <v>23.437467262292156</v>
      </c>
      <c r="R11" s="14">
        <f t="shared" si="14"/>
        <v>23.435339334540672</v>
      </c>
      <c r="S11" s="14">
        <f t="shared" si="15"/>
        <v>-68.548515565437299</v>
      </c>
      <c r="T11" s="14">
        <f t="shared" si="16"/>
        <v>-21.971293211191373</v>
      </c>
      <c r="U11" s="14">
        <f t="shared" si="17"/>
        <v>4.3019606958107075E-2</v>
      </c>
      <c r="V11" s="14">
        <f t="shared" si="18"/>
        <v>-7.3741141225977413</v>
      </c>
      <c r="W11" s="14">
        <f t="shared" si="19"/>
        <v>80.147498267908688</v>
      </c>
      <c r="X11" s="11">
        <f t="shared" si="20"/>
        <v>0.50095424591847071</v>
      </c>
      <c r="Y11" s="11">
        <f t="shared" si="21"/>
        <v>0.27832230628539101</v>
      </c>
      <c r="Z11" s="11">
        <f t="shared" si="22"/>
        <v>0.72358618555155041</v>
      </c>
      <c r="AA11" s="14">
        <f t="shared" si="23"/>
        <v>641.1799861432695</v>
      </c>
      <c r="AB11" s="14">
        <f t="shared" si="24"/>
        <v>718.6258858774022</v>
      </c>
      <c r="AC11" s="14">
        <f t="shared" si="25"/>
        <v>-0.34352853064945066</v>
      </c>
      <c r="AD11" s="14">
        <f t="shared" si="0"/>
        <v>47.005776305100881</v>
      </c>
      <c r="AE11" s="14">
        <f t="shared" si="26"/>
        <v>42.994223694899119</v>
      </c>
      <c r="AF11" s="14">
        <f t="shared" si="27"/>
        <v>1.7286378495621011E-2</v>
      </c>
      <c r="AG11" s="14">
        <f t="shared" si="28"/>
        <v>43.011510073394739</v>
      </c>
      <c r="AH11" s="14">
        <f t="shared" si="1"/>
        <v>179.56443816901606</v>
      </c>
    </row>
    <row r="12" spans="1:35" x14ac:dyDescent="0.3">
      <c r="D12" s="10">
        <f t="shared" si="29"/>
        <v>41650</v>
      </c>
      <c r="E12" s="11">
        <f t="shared" si="2"/>
        <v>0.5</v>
      </c>
      <c r="F12" s="12">
        <f t="shared" si="3"/>
        <v>2456668.6666666665</v>
      </c>
      <c r="G12" s="13">
        <f t="shared" si="4"/>
        <v>0.14027834816335419</v>
      </c>
      <c r="I12" s="14">
        <f t="shared" si="5"/>
        <v>290.59499032789063</v>
      </c>
      <c r="J12" s="14">
        <f t="shared" si="6"/>
        <v>5407.4164171062066</v>
      </c>
      <c r="K12" s="14">
        <f t="shared" si="7"/>
        <v>1.6702734625873763E-2</v>
      </c>
      <c r="L12" s="14">
        <f t="shared" si="8"/>
        <v>0.25227306818287848</v>
      </c>
      <c r="M12" s="14">
        <f t="shared" si="9"/>
        <v>290.84726339607352</v>
      </c>
      <c r="N12" s="14">
        <f t="shared" si="10"/>
        <v>5407.6686901743897</v>
      </c>
      <c r="O12" s="14">
        <f t="shared" si="11"/>
        <v>0.98344276421547561</v>
      </c>
      <c r="P12" s="14">
        <f t="shared" si="12"/>
        <v>290.84422712061121</v>
      </c>
      <c r="Q12" s="14">
        <f t="shared" si="13"/>
        <v>23.437466906257029</v>
      </c>
      <c r="R12" s="14">
        <f t="shared" si="14"/>
        <v>23.435337664060111</v>
      </c>
      <c r="S12" s="14">
        <f t="shared" si="15"/>
        <v>-67.462536973852707</v>
      </c>
      <c r="T12" s="14">
        <f t="shared" si="16"/>
        <v>-21.81951078354556</v>
      </c>
      <c r="U12" s="14">
        <f t="shared" si="17"/>
        <v>4.3019600650792841E-2</v>
      </c>
      <c r="V12" s="14">
        <f t="shared" si="18"/>
        <v>-7.7758391681015464</v>
      </c>
      <c r="W12" s="14">
        <f t="shared" si="19"/>
        <v>80.229984391521342</v>
      </c>
      <c r="X12" s="11">
        <f t="shared" si="20"/>
        <v>0.501233221644515</v>
      </c>
      <c r="Y12" s="11">
        <f t="shared" si="21"/>
        <v>0.27837215389028902</v>
      </c>
      <c r="Z12" s="11">
        <f t="shared" si="22"/>
        <v>0.72409428939874088</v>
      </c>
      <c r="AA12" s="14">
        <f t="shared" si="23"/>
        <v>641.83987513217073</v>
      </c>
      <c r="AB12" s="14">
        <f t="shared" si="24"/>
        <v>718.22416083189842</v>
      </c>
      <c r="AC12" s="14">
        <f t="shared" si="25"/>
        <v>-0.44395979202539593</v>
      </c>
      <c r="AD12" s="14">
        <f t="shared" si="0"/>
        <v>46.854793748580228</v>
      </c>
      <c r="AE12" s="14">
        <f t="shared" si="26"/>
        <v>43.145206251419772</v>
      </c>
      <c r="AF12" s="14">
        <f t="shared" si="27"/>
        <v>1.7195557894306698E-2</v>
      </c>
      <c r="AG12" s="14">
        <f t="shared" si="28"/>
        <v>43.162401809314076</v>
      </c>
      <c r="AH12" s="14">
        <f t="shared" si="1"/>
        <v>179.43510992734412</v>
      </c>
    </row>
    <row r="13" spans="1:35" x14ac:dyDescent="0.3">
      <c r="D13" s="10">
        <f t="shared" si="29"/>
        <v>41651</v>
      </c>
      <c r="E13" s="11">
        <f t="shared" si="2"/>
        <v>0.5</v>
      </c>
      <c r="F13" s="12">
        <f t="shared" si="3"/>
        <v>2456669.6666666665</v>
      </c>
      <c r="G13" s="13">
        <f t="shared" si="4"/>
        <v>0.14030572667122551</v>
      </c>
      <c r="I13" s="14">
        <f t="shared" si="5"/>
        <v>291.58063769038472</v>
      </c>
      <c r="J13" s="14">
        <f t="shared" si="6"/>
        <v>5408.4020173867502</v>
      </c>
      <c r="K13" s="14">
        <f t="shared" si="7"/>
        <v>1.6702733473990119E-2</v>
      </c>
      <c r="L13" s="14">
        <f t="shared" si="8"/>
        <v>0.28555769565516326</v>
      </c>
      <c r="M13" s="14">
        <f t="shared" si="9"/>
        <v>291.86619538603986</v>
      </c>
      <c r="N13" s="14">
        <f t="shared" si="10"/>
        <v>5408.6875750824056</v>
      </c>
      <c r="O13" s="14">
        <f t="shared" si="11"/>
        <v>0.98348364218042084</v>
      </c>
      <c r="P13" s="14">
        <f t="shared" si="12"/>
        <v>291.86315543503866</v>
      </c>
      <c r="Q13" s="14">
        <f t="shared" si="13"/>
        <v>23.437466550221906</v>
      </c>
      <c r="R13" s="14">
        <f t="shared" si="14"/>
        <v>23.435335995398308</v>
      </c>
      <c r="S13" s="14">
        <f t="shared" si="15"/>
        <v>-66.37899746976332</v>
      </c>
      <c r="T13" s="14">
        <f t="shared" si="16"/>
        <v>-21.660653999133693</v>
      </c>
      <c r="U13" s="14">
        <f t="shared" si="17"/>
        <v>4.3019594350346295E-2</v>
      </c>
      <c r="V13" s="14">
        <f t="shared" si="18"/>
        <v>-8.1679636146991985</v>
      </c>
      <c r="W13" s="14">
        <f t="shared" si="19"/>
        <v>80.316113627214719</v>
      </c>
      <c r="X13" s="11">
        <f t="shared" si="20"/>
        <v>0.5015055302879855</v>
      </c>
      <c r="Y13" s="11">
        <f t="shared" si="21"/>
        <v>0.27840521465683354</v>
      </c>
      <c r="Z13" s="11">
        <f t="shared" si="22"/>
        <v>0.72460584591913746</v>
      </c>
      <c r="AA13" s="14">
        <f t="shared" si="23"/>
        <v>642.52890901771775</v>
      </c>
      <c r="AB13" s="14">
        <f t="shared" si="24"/>
        <v>717.83203638530085</v>
      </c>
      <c r="AC13" s="14">
        <f t="shared" si="25"/>
        <v>-0.54199090367478675</v>
      </c>
      <c r="AD13" s="14">
        <f t="shared" si="0"/>
        <v>46.696920326645696</v>
      </c>
      <c r="AE13" s="14">
        <f t="shared" si="26"/>
        <v>43.303079673354304</v>
      </c>
      <c r="AF13" s="14">
        <f t="shared" si="27"/>
        <v>1.710113259612615E-2</v>
      </c>
      <c r="AG13" s="14">
        <f t="shared" si="28"/>
        <v>43.320180805950429</v>
      </c>
      <c r="AH13" s="14">
        <f t="shared" si="1"/>
        <v>179.30782080996676</v>
      </c>
    </row>
    <row r="14" spans="1:35" x14ac:dyDescent="0.3">
      <c r="D14" s="10">
        <f t="shared" si="29"/>
        <v>41652</v>
      </c>
      <c r="E14" s="11">
        <f t="shared" si="2"/>
        <v>0.5</v>
      </c>
      <c r="F14" s="12">
        <f t="shared" si="3"/>
        <v>2456670.6666666665</v>
      </c>
      <c r="G14" s="13">
        <f t="shared" si="4"/>
        <v>0.14033310517909683</v>
      </c>
      <c r="I14" s="14">
        <f t="shared" si="5"/>
        <v>292.56628505287881</v>
      </c>
      <c r="J14" s="14">
        <f t="shared" si="6"/>
        <v>5409.3876176672939</v>
      </c>
      <c r="K14" s="14">
        <f t="shared" si="7"/>
        <v>1.6702732322106287E-2</v>
      </c>
      <c r="L14" s="14">
        <f t="shared" si="8"/>
        <v>0.31875240377303315</v>
      </c>
      <c r="M14" s="14">
        <f t="shared" si="9"/>
        <v>292.88503745665184</v>
      </c>
      <c r="N14" s="14">
        <f t="shared" si="10"/>
        <v>5409.7063700710669</v>
      </c>
      <c r="O14" s="14">
        <f t="shared" si="11"/>
        <v>0.98352957125565166</v>
      </c>
      <c r="P14" s="14">
        <f t="shared" si="12"/>
        <v>292.88199382784813</v>
      </c>
      <c r="Q14" s="14">
        <f t="shared" si="13"/>
        <v>23.437466194186783</v>
      </c>
      <c r="R14" s="14">
        <f t="shared" si="14"/>
        <v>23.435334328556376</v>
      </c>
      <c r="S14" s="14">
        <f t="shared" si="15"/>
        <v>-65.297989306198104</v>
      </c>
      <c r="T14" s="14">
        <f t="shared" si="16"/>
        <v>-21.494798640751277</v>
      </c>
      <c r="U14" s="14">
        <f t="shared" si="17"/>
        <v>4.3019588056771613E-2</v>
      </c>
      <c r="V14" s="14">
        <f t="shared" si="18"/>
        <v>-8.5501137510830603</v>
      </c>
      <c r="W14" s="14">
        <f t="shared" si="19"/>
        <v>80.405819948552718</v>
      </c>
      <c r="X14" s="11">
        <f t="shared" si="20"/>
        <v>0.50177091232714099</v>
      </c>
      <c r="Y14" s="11">
        <f t="shared" si="21"/>
        <v>0.27842141247005009</v>
      </c>
      <c r="Z14" s="11">
        <f t="shared" si="22"/>
        <v>0.72512041218423195</v>
      </c>
      <c r="AA14" s="14">
        <f t="shared" si="23"/>
        <v>643.24655958842175</v>
      </c>
      <c r="AB14" s="14">
        <f t="shared" si="24"/>
        <v>717.44988624891698</v>
      </c>
      <c r="AC14" s="14">
        <f t="shared" si="25"/>
        <v>-0.63752843777075441</v>
      </c>
      <c r="AD14" s="14">
        <f t="shared" si="0"/>
        <v>46.532218803217042</v>
      </c>
      <c r="AE14" s="14">
        <f t="shared" si="26"/>
        <v>43.467781196782958</v>
      </c>
      <c r="AF14" s="14">
        <f t="shared" si="27"/>
        <v>1.7003205527750725E-2</v>
      </c>
      <c r="AG14" s="14">
        <f t="shared" si="28"/>
        <v>43.484784402310709</v>
      </c>
      <c r="AH14" s="14">
        <f t="shared" si="1"/>
        <v>179.18265589818611</v>
      </c>
    </row>
    <row r="15" spans="1:35" x14ac:dyDescent="0.3">
      <c r="D15" s="10">
        <f t="shared" si="29"/>
        <v>41653</v>
      </c>
      <c r="E15" s="11">
        <f t="shared" si="2"/>
        <v>0.5</v>
      </c>
      <c r="F15" s="12">
        <f t="shared" si="3"/>
        <v>2456671.6666666665</v>
      </c>
      <c r="G15" s="13">
        <f t="shared" si="4"/>
        <v>0.14036048368696816</v>
      </c>
      <c r="I15" s="14">
        <f t="shared" si="5"/>
        <v>293.5519324153729</v>
      </c>
      <c r="J15" s="14">
        <f t="shared" si="6"/>
        <v>5410.3732179478384</v>
      </c>
      <c r="K15" s="14">
        <f t="shared" si="7"/>
        <v>1.6702731170222269E-2</v>
      </c>
      <c r="L15" s="14">
        <f t="shared" si="8"/>
        <v>0.35184675778651003</v>
      </c>
      <c r="M15" s="14">
        <f t="shared" si="9"/>
        <v>293.90377917315942</v>
      </c>
      <c r="N15" s="14">
        <f t="shared" si="10"/>
        <v>5410.7250647056253</v>
      </c>
      <c r="O15" s="14">
        <f t="shared" si="11"/>
        <v>0.98358053644853682</v>
      </c>
      <c r="P15" s="14">
        <f t="shared" si="12"/>
        <v>293.90073186429271</v>
      </c>
      <c r="Q15" s="14">
        <f t="shared" si="13"/>
        <v>23.437465838151656</v>
      </c>
      <c r="R15" s="14">
        <f t="shared" si="14"/>
        <v>23.435332663535434</v>
      </c>
      <c r="S15" s="14">
        <f t="shared" si="15"/>
        <v>-64.219600329796535</v>
      </c>
      <c r="T15" s="14">
        <f t="shared" si="16"/>
        <v>-21.322023361162987</v>
      </c>
      <c r="U15" s="14">
        <f t="shared" si="17"/>
        <v>4.3019581770073007E-2</v>
      </c>
      <c r="V15" s="14">
        <f t="shared" si="18"/>
        <v>-8.9219319989620551</v>
      </c>
      <c r="W15" s="14">
        <f t="shared" si="19"/>
        <v>80.499035599893247</v>
      </c>
      <c r="X15" s="11">
        <f t="shared" si="20"/>
        <v>0.50202911944372364</v>
      </c>
      <c r="Y15" s="11">
        <f t="shared" si="21"/>
        <v>0.27842068722179791</v>
      </c>
      <c r="Z15" s="11">
        <f t="shared" si="22"/>
        <v>0.72563755166564936</v>
      </c>
      <c r="AA15" s="14">
        <f t="shared" si="23"/>
        <v>643.99228479914598</v>
      </c>
      <c r="AB15" s="14">
        <f t="shared" si="24"/>
        <v>717.07806800103799</v>
      </c>
      <c r="AC15" s="14">
        <f t="shared" si="25"/>
        <v>-0.73048299974050224</v>
      </c>
      <c r="AD15" s="14">
        <f t="shared" si="0"/>
        <v>46.360754463451734</v>
      </c>
      <c r="AE15" s="14">
        <f t="shared" si="26"/>
        <v>43.639245536548266</v>
      </c>
      <c r="AF15" s="14">
        <f t="shared" si="27"/>
        <v>1.6901881706668346E-2</v>
      </c>
      <c r="AG15" s="14">
        <f t="shared" si="28"/>
        <v>43.656147418254932</v>
      </c>
      <c r="AH15" s="14">
        <f t="shared" si="1"/>
        <v>179.05969973516108</v>
      </c>
    </row>
    <row r="16" spans="1:35" x14ac:dyDescent="0.3">
      <c r="D16" s="10">
        <f t="shared" si="29"/>
        <v>41654</v>
      </c>
      <c r="E16" s="11">
        <f t="shared" si="2"/>
        <v>0.5</v>
      </c>
      <c r="F16" s="12">
        <f t="shared" si="3"/>
        <v>2456672.6666666665</v>
      </c>
      <c r="G16" s="13">
        <f t="shared" si="4"/>
        <v>0.14038786219483945</v>
      </c>
      <c r="I16" s="14">
        <f t="shared" si="5"/>
        <v>294.53757977786609</v>
      </c>
      <c r="J16" s="14">
        <f t="shared" si="6"/>
        <v>5411.3588182283802</v>
      </c>
      <c r="K16" s="14">
        <f t="shared" si="7"/>
        <v>1.6702730018338056E-2</v>
      </c>
      <c r="L16" s="14">
        <f t="shared" si="8"/>
        <v>0.38483036025660833</v>
      </c>
      <c r="M16" s="14">
        <f t="shared" si="9"/>
        <v>294.9224101381227</v>
      </c>
      <c r="N16" s="14">
        <f t="shared" si="10"/>
        <v>5411.7436485886365</v>
      </c>
      <c r="O16" s="14">
        <f t="shared" si="11"/>
        <v>0.98363652112741451</v>
      </c>
      <c r="P16" s="14">
        <f t="shared" si="12"/>
        <v>294.91935914693568</v>
      </c>
      <c r="Q16" s="14">
        <f t="shared" si="13"/>
        <v>23.437465482116533</v>
      </c>
      <c r="R16" s="14">
        <f t="shared" si="14"/>
        <v>23.435331000336607</v>
      </c>
      <c r="S16" s="14">
        <f t="shared" si="15"/>
        <v>-63.143913890498652</v>
      </c>
      <c r="T16" s="14">
        <f t="shared" si="16"/>
        <v>-21.14240957249541</v>
      </c>
      <c r="U16" s="14">
        <f t="shared" si="17"/>
        <v>4.3019575490254772E-2</v>
      </c>
      <c r="V16" s="14">
        <f t="shared" si="18"/>
        <v>-9.2830773508697497</v>
      </c>
      <c r="W16" s="14">
        <f t="shared" si="19"/>
        <v>80.595691265384943</v>
      </c>
      <c r="X16" s="11">
        <f t="shared" si="20"/>
        <v>0.50227991482699286</v>
      </c>
      <c r="Y16" s="11">
        <f t="shared" si="21"/>
        <v>0.278402994645368</v>
      </c>
      <c r="Z16" s="11">
        <f t="shared" si="22"/>
        <v>0.72615683500861761</v>
      </c>
      <c r="AA16" s="14">
        <f t="shared" si="23"/>
        <v>644.76553012307954</v>
      </c>
      <c r="AB16" s="14">
        <f t="shared" si="24"/>
        <v>716.71692264913008</v>
      </c>
      <c r="AC16" s="14">
        <f t="shared" si="25"/>
        <v>-0.82076933771747917</v>
      </c>
      <c r="AD16" s="14">
        <f t="shared" si="0"/>
        <v>46.182595058471478</v>
      </c>
      <c r="AE16" s="14">
        <f t="shared" si="26"/>
        <v>43.817404941528522</v>
      </c>
      <c r="AF16" s="14">
        <f t="shared" si="27"/>
        <v>1.6797267957756511E-2</v>
      </c>
      <c r="AG16" s="14">
        <f t="shared" si="28"/>
        <v>43.834202209486278</v>
      </c>
      <c r="AH16" s="14">
        <f t="shared" si="1"/>
        <v>178.939036283718</v>
      </c>
    </row>
    <row r="17" spans="4:34" x14ac:dyDescent="0.3">
      <c r="D17" s="10">
        <f t="shared" si="29"/>
        <v>41655</v>
      </c>
      <c r="E17" s="11">
        <f t="shared" si="2"/>
        <v>0.5</v>
      </c>
      <c r="F17" s="12">
        <f t="shared" si="3"/>
        <v>2456673.6666666665</v>
      </c>
      <c r="G17" s="13">
        <f t="shared" si="4"/>
        <v>0.14041524070271078</v>
      </c>
      <c r="I17" s="14">
        <f t="shared" si="5"/>
        <v>295.52322714036109</v>
      </c>
      <c r="J17" s="14">
        <f t="shared" si="6"/>
        <v>5412.3444185089238</v>
      </c>
      <c r="K17" s="14">
        <f t="shared" si="7"/>
        <v>1.6702728866453655E-2</v>
      </c>
      <c r="L17" s="14">
        <f t="shared" si="8"/>
        <v>0.41769285489349739</v>
      </c>
      <c r="M17" s="14">
        <f t="shared" si="9"/>
        <v>295.9409199952546</v>
      </c>
      <c r="N17" s="14">
        <f t="shared" si="10"/>
        <v>5412.762111363817</v>
      </c>
      <c r="O17" s="14">
        <f t="shared" si="11"/>
        <v>0.98369750702852343</v>
      </c>
      <c r="P17" s="14">
        <f t="shared" si="12"/>
        <v>295.93786531949308</v>
      </c>
      <c r="Q17" s="14">
        <f t="shared" si="13"/>
        <v>23.43746512608141</v>
      </c>
      <c r="R17" s="14">
        <f t="shared" si="14"/>
        <v>23.435329338961004</v>
      </c>
      <c r="S17" s="14">
        <f t="shared" si="15"/>
        <v>-62.07100876422048</v>
      </c>
      <c r="T17" s="14">
        <f t="shared" si="16"/>
        <v>-20.956041334053253</v>
      </c>
      <c r="U17" s="14">
        <f t="shared" si="17"/>
        <v>4.3019569217321051E-2</v>
      </c>
      <c r="V17" s="14">
        <f t="shared" si="18"/>
        <v>-9.633225768768451</v>
      </c>
      <c r="W17" s="14">
        <f t="shared" si="19"/>
        <v>80.695716237274041</v>
      </c>
      <c r="X17" s="11">
        <f t="shared" si="20"/>
        <v>0.5025230734505336</v>
      </c>
      <c r="Y17" s="11">
        <f t="shared" si="21"/>
        <v>0.27836830612477237</v>
      </c>
      <c r="Z17" s="11">
        <f t="shared" si="22"/>
        <v>0.72667784077629483</v>
      </c>
      <c r="AA17" s="14">
        <f t="shared" si="23"/>
        <v>645.56572989819233</v>
      </c>
      <c r="AB17" s="14">
        <f t="shared" si="24"/>
        <v>716.3667742312316</v>
      </c>
      <c r="AC17" s="14">
        <f t="shared" si="25"/>
        <v>-0.90830644219209944</v>
      </c>
      <c r="AD17" s="14">
        <f t="shared" si="0"/>
        <v>45.997810749167577</v>
      </c>
      <c r="AE17" s="14">
        <f t="shared" si="26"/>
        <v>44.002189250832423</v>
      </c>
      <c r="AF17" s="14">
        <f t="shared" si="27"/>
        <v>1.6689472633442805E-2</v>
      </c>
      <c r="AG17" s="14">
        <f t="shared" si="28"/>
        <v>44.018878723465868</v>
      </c>
      <c r="AH17" s="14">
        <f t="shared" si="1"/>
        <v>178.82074888312889</v>
      </c>
    </row>
    <row r="18" spans="4:34" x14ac:dyDescent="0.3">
      <c r="D18" s="10">
        <f t="shared" si="29"/>
        <v>41656</v>
      </c>
      <c r="E18" s="11">
        <f t="shared" si="2"/>
        <v>0.5</v>
      </c>
      <c r="F18" s="12">
        <f t="shared" si="3"/>
        <v>2456674.6666666665</v>
      </c>
      <c r="G18" s="13">
        <f t="shared" si="4"/>
        <v>0.1404426192105821</v>
      </c>
      <c r="I18" s="14">
        <f t="shared" si="5"/>
        <v>296.508874502857</v>
      </c>
      <c r="J18" s="14">
        <f t="shared" si="6"/>
        <v>5413.3300187894674</v>
      </c>
      <c r="K18" s="14">
        <f t="shared" si="7"/>
        <v>1.6702727714569064E-2</v>
      </c>
      <c r="L18" s="14">
        <f t="shared" si="8"/>
        <v>0.45042393037036377</v>
      </c>
      <c r="M18" s="14">
        <f t="shared" si="9"/>
        <v>296.95929843322739</v>
      </c>
      <c r="N18" s="14">
        <f t="shared" si="10"/>
        <v>5413.780442719838</v>
      </c>
      <c r="O18" s="14">
        <f t="shared" si="11"/>
        <v>0.98376347426360333</v>
      </c>
      <c r="P18" s="14">
        <f t="shared" si="12"/>
        <v>296.95624007064038</v>
      </c>
      <c r="Q18" s="14">
        <f t="shared" si="13"/>
        <v>23.437464770046287</v>
      </c>
      <c r="R18" s="14">
        <f t="shared" si="14"/>
        <v>23.435327679409745</v>
      </c>
      <c r="S18" s="14">
        <f t="shared" si="15"/>
        <v>-61.000959088381173</v>
      </c>
      <c r="T18" s="14">
        <f t="shared" si="16"/>
        <v>-20.763005238938476</v>
      </c>
      <c r="U18" s="14">
        <f t="shared" si="17"/>
        <v>4.301956295127609E-2</v>
      </c>
      <c r="V18" s="14">
        <f t="shared" si="18"/>
        <v>-9.9720705429232357</v>
      </c>
      <c r="W18" s="14">
        <f t="shared" si="19"/>
        <v>80.79903858278621</v>
      </c>
      <c r="X18" s="11">
        <f t="shared" si="20"/>
        <v>0.50275838232147452</v>
      </c>
      <c r="Y18" s="11">
        <f t="shared" si="21"/>
        <v>0.27831660848040174</v>
      </c>
      <c r="Z18" s="11">
        <f t="shared" si="22"/>
        <v>0.7272001561625473</v>
      </c>
      <c r="AA18" s="14">
        <f t="shared" si="23"/>
        <v>646.39230866228968</v>
      </c>
      <c r="AB18" s="14">
        <f t="shared" si="24"/>
        <v>716.02792945707688</v>
      </c>
      <c r="AC18" s="14">
        <f t="shared" si="25"/>
        <v>-0.99301763573078006</v>
      </c>
      <c r="AD18" s="14">
        <f t="shared" si="0"/>
        <v>45.806474049233877</v>
      </c>
      <c r="AE18" s="14">
        <f t="shared" si="26"/>
        <v>44.193525950766123</v>
      </c>
      <c r="AF18" s="14">
        <f t="shared" si="27"/>
        <v>1.6578605338672683E-2</v>
      </c>
      <c r="AG18" s="14">
        <f t="shared" si="28"/>
        <v>44.210104556104795</v>
      </c>
      <c r="AH18" s="14">
        <f t="shared" si="1"/>
        <v>178.70492020506481</v>
      </c>
    </row>
    <row r="19" spans="4:34" x14ac:dyDescent="0.3">
      <c r="D19" s="10">
        <f t="shared" si="29"/>
        <v>41657</v>
      </c>
      <c r="E19" s="11">
        <f t="shared" si="2"/>
        <v>0.5</v>
      </c>
      <c r="F19" s="12">
        <f t="shared" si="3"/>
        <v>2456675.6666666665</v>
      </c>
      <c r="G19" s="13">
        <f t="shared" si="4"/>
        <v>0.14046999771845342</v>
      </c>
      <c r="I19" s="14">
        <f t="shared" si="5"/>
        <v>297.49452186535382</v>
      </c>
      <c r="J19" s="14">
        <f t="shared" si="6"/>
        <v>5414.3156190700092</v>
      </c>
      <c r="K19" s="14">
        <f t="shared" si="7"/>
        <v>1.6702726562684282E-2</v>
      </c>
      <c r="L19" s="14">
        <f t="shared" si="8"/>
        <v>0.48301332411225961</v>
      </c>
      <c r="M19" s="14">
        <f t="shared" si="9"/>
        <v>297.9775351894661</v>
      </c>
      <c r="N19" s="14">
        <f t="shared" si="10"/>
        <v>5414.7986323941213</v>
      </c>
      <c r="O19" s="14">
        <f t="shared" si="11"/>
        <v>0.98383440132816413</v>
      </c>
      <c r="P19" s="14">
        <f t="shared" si="12"/>
        <v>297.97447313780566</v>
      </c>
      <c r="Q19" s="14">
        <f t="shared" si="13"/>
        <v>23.43746441401116</v>
      </c>
      <c r="R19" s="14">
        <f t="shared" si="14"/>
        <v>23.435326021683938</v>
      </c>
      <c r="S19" s="14">
        <f t="shared" si="15"/>
        <v>-59.933834310043352</v>
      </c>
      <c r="T19" s="14">
        <f t="shared" si="16"/>
        <v>-20.56339029983582</v>
      </c>
      <c r="U19" s="14">
        <f t="shared" si="17"/>
        <v>4.3019556692124053E-2</v>
      </c>
      <c r="V19" s="14">
        <f t="shared" si="18"/>
        <v>-10.299322610675153</v>
      </c>
      <c r="W19" s="14">
        <f t="shared" si="19"/>
        <v>80.9055853088921</v>
      </c>
      <c r="X19" s="11">
        <f t="shared" si="20"/>
        <v>0.50298564070185781</v>
      </c>
      <c r="Y19" s="11">
        <f t="shared" si="21"/>
        <v>0.27824790373271313</v>
      </c>
      <c r="Z19" s="11">
        <f t="shared" si="22"/>
        <v>0.72772337767100259</v>
      </c>
      <c r="AA19" s="14">
        <f t="shared" si="23"/>
        <v>647.2446824711368</v>
      </c>
      <c r="AB19" s="14">
        <f t="shared" si="24"/>
        <v>715.70067738932494</v>
      </c>
      <c r="AC19" s="14">
        <f t="shared" si="25"/>
        <v>-1.0748306526687657</v>
      </c>
      <c r="AD19" s="14">
        <f t="shared" si="0"/>
        <v>45.608659767558876</v>
      </c>
      <c r="AE19" s="14">
        <f t="shared" si="26"/>
        <v>44.391340232441124</v>
      </c>
      <c r="AF19" s="14">
        <f t="shared" si="27"/>
        <v>1.6464776661810017E-2</v>
      </c>
      <c r="AG19" s="14">
        <f t="shared" si="28"/>
        <v>44.407805009102937</v>
      </c>
      <c r="AH19" s="14">
        <f t="shared" si="1"/>
        <v>178.59163220896744</v>
      </c>
    </row>
    <row r="20" spans="4:34" x14ac:dyDescent="0.3">
      <c r="D20" s="10">
        <f t="shared" si="29"/>
        <v>41658</v>
      </c>
      <c r="E20" s="11">
        <f t="shared" si="2"/>
        <v>0.5</v>
      </c>
      <c r="F20" s="12">
        <f t="shared" si="3"/>
        <v>2456676.6666666665</v>
      </c>
      <c r="G20" s="13">
        <f t="shared" si="4"/>
        <v>0.14049737622632474</v>
      </c>
      <c r="I20" s="14">
        <f t="shared" si="5"/>
        <v>298.48016922785064</v>
      </c>
      <c r="J20" s="14">
        <f t="shared" si="6"/>
        <v>5415.3012193505519</v>
      </c>
      <c r="K20" s="14">
        <f t="shared" si="7"/>
        <v>1.6702725410799313E-2</v>
      </c>
      <c r="L20" s="14">
        <f t="shared" si="8"/>
        <v>0.51545082605730541</v>
      </c>
      <c r="M20" s="14">
        <f t="shared" si="9"/>
        <v>298.99562005390794</v>
      </c>
      <c r="N20" s="14">
        <f t="shared" si="10"/>
        <v>5415.8166701766095</v>
      </c>
      <c r="O20" s="14">
        <f t="shared" si="11"/>
        <v>0.98391026511041413</v>
      </c>
      <c r="P20" s="14">
        <f t="shared" si="12"/>
        <v>298.99255431092934</v>
      </c>
      <c r="Q20" s="14">
        <f t="shared" si="13"/>
        <v>23.437464057976037</v>
      </c>
      <c r="R20" s="14">
        <f t="shared" si="14"/>
        <v>23.435324365784702</v>
      </c>
      <c r="S20" s="14">
        <f t="shared" si="15"/>
        <v>-58.869699146418775</v>
      </c>
      <c r="T20" s="14">
        <f t="shared" si="16"/>
        <v>-20.357287834325813</v>
      </c>
      <c r="U20" s="14">
        <f t="shared" si="17"/>
        <v>4.3019550439869186E-2</v>
      </c>
      <c r="V20" s="14">
        <f t="shared" si="18"/>
        <v>-10.614710834859736</v>
      </c>
      <c r="W20" s="14">
        <f t="shared" si="19"/>
        <v>81.015282524303345</v>
      </c>
      <c r="X20" s="11">
        <f t="shared" si="20"/>
        <v>0.50320466030198596</v>
      </c>
      <c r="Y20" s="11">
        <f t="shared" si="21"/>
        <v>0.27816220884558779</v>
      </c>
      <c r="Z20" s="11">
        <f t="shared" si="22"/>
        <v>0.72824711175838419</v>
      </c>
      <c r="AA20" s="14">
        <f t="shared" si="23"/>
        <v>648.12226019442676</v>
      </c>
      <c r="AB20" s="14">
        <f t="shared" si="24"/>
        <v>715.38528916514042</v>
      </c>
      <c r="AC20" s="14">
        <f t="shared" si="25"/>
        <v>-1.1536777087148948</v>
      </c>
      <c r="AD20" s="14">
        <f t="shared" si="0"/>
        <v>45.404444950106317</v>
      </c>
      <c r="AE20" s="14">
        <f t="shared" si="26"/>
        <v>44.595555049893683</v>
      </c>
      <c r="AF20" s="14">
        <f t="shared" si="27"/>
        <v>1.6348097912506476E-2</v>
      </c>
      <c r="AG20" s="14">
        <f t="shared" si="28"/>
        <v>44.611903147806188</v>
      </c>
      <c r="AH20" s="14">
        <f t="shared" si="1"/>
        <v>178.48096609707022</v>
      </c>
    </row>
    <row r="21" spans="4:34" x14ac:dyDescent="0.3">
      <c r="D21" s="10">
        <f t="shared" si="29"/>
        <v>41659</v>
      </c>
      <c r="E21" s="11">
        <f t="shared" si="2"/>
        <v>0.5</v>
      </c>
      <c r="F21" s="12">
        <f t="shared" si="3"/>
        <v>2456677.6666666665</v>
      </c>
      <c r="G21" s="13">
        <f t="shared" si="4"/>
        <v>0.14052475473419607</v>
      </c>
      <c r="I21" s="14">
        <f t="shared" si="5"/>
        <v>299.46581659034746</v>
      </c>
      <c r="J21" s="14">
        <f t="shared" si="6"/>
        <v>5416.2868196310937</v>
      </c>
      <c r="K21" s="14">
        <f t="shared" si="7"/>
        <v>1.6702724258914149E-2</v>
      </c>
      <c r="L21" s="14">
        <f t="shared" si="8"/>
        <v>0.54772628238741861</v>
      </c>
      <c r="M21" s="14">
        <f t="shared" si="9"/>
        <v>300.01354287273489</v>
      </c>
      <c r="N21" s="14">
        <f t="shared" si="10"/>
        <v>5416.8345459134807</v>
      </c>
      <c r="O21" s="14">
        <f t="shared" si="11"/>
        <v>0.98399104090084444</v>
      </c>
      <c r="P21" s="14">
        <f t="shared" si="12"/>
        <v>300.01047343619655</v>
      </c>
      <c r="Q21" s="14">
        <f t="shared" si="13"/>
        <v>23.437463701940914</v>
      </c>
      <c r="R21" s="14">
        <f t="shared" si="14"/>
        <v>23.435322711713141</v>
      </c>
      <c r="S21" s="14">
        <f t="shared" si="15"/>
        <v>-57.808613557414397</v>
      </c>
      <c r="T21" s="14">
        <f t="shared" si="16"/>
        <v>-20.144791350070335</v>
      </c>
      <c r="U21" s="14">
        <f t="shared" si="17"/>
        <v>4.3019544194515653E-2</v>
      </c>
      <c r="V21" s="14">
        <f t="shared" si="18"/>
        <v>-10.917982241756066</v>
      </c>
      <c r="W21" s="14">
        <f t="shared" si="19"/>
        <v>81.128055598094633</v>
      </c>
      <c r="X21" s="11">
        <f t="shared" si="20"/>
        <v>0.50341526544566395</v>
      </c>
      <c r="Y21" s="11">
        <f t="shared" si="21"/>
        <v>0.27805955545095667</v>
      </c>
      <c r="Z21" s="11">
        <f t="shared" si="22"/>
        <v>0.72877097544037128</v>
      </c>
      <c r="AA21" s="14">
        <f t="shared" si="23"/>
        <v>649.02444478475707</v>
      </c>
      <c r="AB21" s="14">
        <f t="shared" si="24"/>
        <v>715.08201775824409</v>
      </c>
      <c r="AC21" s="14">
        <f t="shared" si="25"/>
        <v>-1.229495560438977</v>
      </c>
      <c r="AD21" s="14">
        <f t="shared" si="0"/>
        <v>45.193908821398658</v>
      </c>
      <c r="AE21" s="14">
        <f t="shared" si="26"/>
        <v>44.806091178601342</v>
      </c>
      <c r="AF21" s="14">
        <f t="shared" si="27"/>
        <v>1.6228680867475351E-2</v>
      </c>
      <c r="AG21" s="14">
        <f t="shared" si="28"/>
        <v>44.82231985946882</v>
      </c>
      <c r="AH21" s="14">
        <f t="shared" si="1"/>
        <v>178.37300226932098</v>
      </c>
    </row>
    <row r="22" spans="4:34" x14ac:dyDescent="0.3">
      <c r="D22" s="10">
        <f t="shared" si="29"/>
        <v>41660</v>
      </c>
      <c r="E22" s="11">
        <f t="shared" si="2"/>
        <v>0.5</v>
      </c>
      <c r="F22" s="12">
        <f t="shared" si="3"/>
        <v>2456678.6666666665</v>
      </c>
      <c r="G22" s="13">
        <f t="shared" si="4"/>
        <v>0.14055213324206739</v>
      </c>
      <c r="I22" s="14">
        <f t="shared" si="5"/>
        <v>300.45146395284519</v>
      </c>
      <c r="J22" s="14">
        <f t="shared" si="6"/>
        <v>5417.2724199116365</v>
      </c>
      <c r="K22" s="14">
        <f t="shared" si="7"/>
        <v>1.6702723107028798E-2</v>
      </c>
      <c r="L22" s="14">
        <f t="shared" si="8"/>
        <v>0.57982959922797472</v>
      </c>
      <c r="M22" s="14">
        <f t="shared" si="9"/>
        <v>301.03129355207318</v>
      </c>
      <c r="N22" s="14">
        <f t="shared" si="10"/>
        <v>5417.8522495108646</v>
      </c>
      <c r="O22" s="14">
        <f t="shared" si="11"/>
        <v>0.98407670240246092</v>
      </c>
      <c r="P22" s="14">
        <f t="shared" si="12"/>
        <v>301.02822041973667</v>
      </c>
      <c r="Q22" s="14">
        <f t="shared" si="13"/>
        <v>23.43746334590579</v>
      </c>
      <c r="R22" s="14">
        <f t="shared" si="14"/>
        <v>23.435321059470368</v>
      </c>
      <c r="S22" s="14">
        <f t="shared" si="15"/>
        <v>-56.750632729859475</v>
      </c>
      <c r="T22" s="14">
        <f t="shared" si="16"/>
        <v>-19.925996430205007</v>
      </c>
      <c r="U22" s="14">
        <f t="shared" si="17"/>
        <v>4.3019537956067645E-2</v>
      </c>
      <c r="V22" s="14">
        <f t="shared" si="18"/>
        <v>-11.208902218590875</v>
      </c>
      <c r="W22" s="14">
        <f t="shared" si="19"/>
        <v>81.243829314394063</v>
      </c>
      <c r="X22" s="11">
        <f t="shared" si="20"/>
        <v>0.50361729320735482</v>
      </c>
      <c r="Y22" s="11">
        <f t="shared" si="21"/>
        <v>0.27793998955626026</v>
      </c>
      <c r="Z22" s="11">
        <f t="shared" si="22"/>
        <v>0.72929459685844955</v>
      </c>
      <c r="AA22" s="14">
        <f t="shared" si="23"/>
        <v>649.9506345151525</v>
      </c>
      <c r="AB22" s="14">
        <f t="shared" si="24"/>
        <v>714.79109778140901</v>
      </c>
      <c r="AC22" s="14">
        <f t="shared" si="25"/>
        <v>-1.3022255546477481</v>
      </c>
      <c r="AD22" s="14">
        <f t="shared" si="0"/>
        <v>44.977132725708891</v>
      </c>
      <c r="AE22" s="14">
        <f t="shared" si="26"/>
        <v>45.022867274291109</v>
      </c>
      <c r="AF22" s="14">
        <f t="shared" si="27"/>
        <v>1.6106637525006958E-2</v>
      </c>
      <c r="AG22" s="14">
        <f t="shared" si="28"/>
        <v>45.038973911816115</v>
      </c>
      <c r="AH22" s="14">
        <f t="shared" si="1"/>
        <v>178.26782027850504</v>
      </c>
    </row>
    <row r="23" spans="4:34" x14ac:dyDescent="0.3">
      <c r="D23" s="10">
        <f t="shared" si="29"/>
        <v>41661</v>
      </c>
      <c r="E23" s="11">
        <f t="shared" si="2"/>
        <v>0.5</v>
      </c>
      <c r="F23" s="12">
        <f t="shared" si="3"/>
        <v>2456679.6666666665</v>
      </c>
      <c r="G23" s="13">
        <f t="shared" si="4"/>
        <v>0.14057951174993871</v>
      </c>
      <c r="I23" s="14">
        <f t="shared" si="5"/>
        <v>301.43711131534383</v>
      </c>
      <c r="J23" s="14">
        <f t="shared" si="6"/>
        <v>5418.2580201921783</v>
      </c>
      <c r="K23" s="14">
        <f t="shared" si="7"/>
        <v>1.670272195514326E-2</v>
      </c>
      <c r="L23" s="14">
        <f t="shared" si="8"/>
        <v>0.61175074631301085</v>
      </c>
      <c r="M23" s="14">
        <f t="shared" si="9"/>
        <v>302.04886206165685</v>
      </c>
      <c r="N23" s="14">
        <f t="shared" si="10"/>
        <v>5418.8697709384915</v>
      </c>
      <c r="O23" s="14">
        <f t="shared" si="11"/>
        <v>0.98416722174165383</v>
      </c>
      <c r="P23" s="14">
        <f t="shared" si="12"/>
        <v>302.04578523128691</v>
      </c>
      <c r="Q23" s="14">
        <f t="shared" si="13"/>
        <v>23.437462989870667</v>
      </c>
      <c r="R23" s="14">
        <f t="shared" si="14"/>
        <v>23.435319409057488</v>
      </c>
      <c r="S23" s="14">
        <f t="shared" si="15"/>
        <v>-55.695807073012162</v>
      </c>
      <c r="T23" s="14">
        <f t="shared" si="16"/>
        <v>-19.701000619258085</v>
      </c>
      <c r="U23" s="14">
        <f t="shared" si="17"/>
        <v>4.3019531724529339E-2</v>
      </c>
      <c r="V23" s="14">
        <f t="shared" si="18"/>
        <v>-11.487254670742837</v>
      </c>
      <c r="W23" s="14">
        <f t="shared" si="19"/>
        <v>81.362528022633242</v>
      </c>
      <c r="X23" s="11">
        <f t="shared" si="20"/>
        <v>0.50381059352134916</v>
      </c>
      <c r="Y23" s="11">
        <f t="shared" si="21"/>
        <v>0.27780357123625682</v>
      </c>
      <c r="Z23" s="11">
        <f t="shared" si="22"/>
        <v>0.72981761580644156</v>
      </c>
      <c r="AA23" s="14">
        <f t="shared" si="23"/>
        <v>650.90022418106594</v>
      </c>
      <c r="AB23" s="14">
        <f t="shared" si="24"/>
        <v>714.51274532925709</v>
      </c>
      <c r="AC23" s="14">
        <f t="shared" si="25"/>
        <v>-1.3718136676857284</v>
      </c>
      <c r="AD23" s="14">
        <f t="shared" si="0"/>
        <v>44.75420006805598</v>
      </c>
      <c r="AE23" s="14">
        <f t="shared" si="26"/>
        <v>45.24579993194402</v>
      </c>
      <c r="AF23" s="14">
        <f t="shared" si="27"/>
        <v>1.5982079868962284E-2</v>
      </c>
      <c r="AG23" s="14">
        <f t="shared" si="28"/>
        <v>45.261782011812983</v>
      </c>
      <c r="AH23" s="14">
        <f t="shared" si="1"/>
        <v>178.165498785821</v>
      </c>
    </row>
    <row r="24" spans="4:34" x14ac:dyDescent="0.3">
      <c r="D24" s="10">
        <f t="shared" si="29"/>
        <v>41662</v>
      </c>
      <c r="E24" s="11">
        <f t="shared" si="2"/>
        <v>0.5</v>
      </c>
      <c r="F24" s="12">
        <f t="shared" si="3"/>
        <v>2456680.6666666665</v>
      </c>
      <c r="G24" s="13">
        <f t="shared" si="4"/>
        <v>0.14060689025781004</v>
      </c>
      <c r="I24" s="14">
        <f t="shared" si="5"/>
        <v>302.42275867784247</v>
      </c>
      <c r="J24" s="14">
        <f t="shared" si="6"/>
        <v>5419.2436204727201</v>
      </c>
      <c r="K24" s="14">
        <f t="shared" si="7"/>
        <v>1.6702720803257527E-2</v>
      </c>
      <c r="L24" s="14">
        <f t="shared" si="8"/>
        <v>0.64347976061498346</v>
      </c>
      <c r="M24" s="14">
        <f t="shared" si="9"/>
        <v>303.06623843845745</v>
      </c>
      <c r="N24" s="14">
        <f t="shared" si="10"/>
        <v>5419.8871002333353</v>
      </c>
      <c r="O24" s="14">
        <f t="shared" si="11"/>
        <v>0.98426256947970581</v>
      </c>
      <c r="P24" s="14">
        <f t="shared" si="12"/>
        <v>303.06315790782196</v>
      </c>
      <c r="Q24" s="14">
        <f t="shared" si="13"/>
        <v>23.437462633835544</v>
      </c>
      <c r="R24" s="14">
        <f t="shared" si="14"/>
        <v>23.435317760475606</v>
      </c>
      <c r="S24" s="14">
        <f t="shared" si="15"/>
        <v>-54.644182224902281</v>
      </c>
      <c r="T24" s="14">
        <f t="shared" si="16"/>
        <v>-19.469903309899443</v>
      </c>
      <c r="U24" s="14">
        <f t="shared" si="17"/>
        <v>4.3019525499904891E-2</v>
      </c>
      <c r="V24" s="14">
        <f t="shared" si="18"/>
        <v>-11.752842138931959</v>
      </c>
      <c r="W24" s="14">
        <f t="shared" si="19"/>
        <v>81.484075782900405</v>
      </c>
      <c r="X24" s="11">
        <f t="shared" si="20"/>
        <v>0.50399502926314721</v>
      </c>
      <c r="Y24" s="11">
        <f t="shared" si="21"/>
        <v>0.2776503743106461</v>
      </c>
      <c r="Z24" s="11">
        <f t="shared" si="22"/>
        <v>0.73033968421564832</v>
      </c>
      <c r="AA24" s="14">
        <f t="shared" si="23"/>
        <v>651.87260626320324</v>
      </c>
      <c r="AB24" s="14">
        <f t="shared" si="24"/>
        <v>714.24715786106799</v>
      </c>
      <c r="AC24" s="14">
        <f t="shared" si="25"/>
        <v>-1.4382105347330025</v>
      </c>
      <c r="AD24" s="14">
        <f t="shared" si="0"/>
        <v>44.525196255087053</v>
      </c>
      <c r="AE24" s="14">
        <f t="shared" si="26"/>
        <v>45.474803744912947</v>
      </c>
      <c r="AF24" s="14">
        <f t="shared" si="27"/>
        <v>1.5855119642880482E-2</v>
      </c>
      <c r="AG24" s="14">
        <f t="shared" si="28"/>
        <v>45.490658864555826</v>
      </c>
      <c r="AH24" s="14">
        <f t="shared" si="1"/>
        <v>178.06611551722074</v>
      </c>
    </row>
    <row r="25" spans="4:34" x14ac:dyDescent="0.3">
      <c r="D25" s="10">
        <f t="shared" si="29"/>
        <v>41663</v>
      </c>
      <c r="E25" s="11">
        <f t="shared" si="2"/>
        <v>0.5</v>
      </c>
      <c r="F25" s="12">
        <f t="shared" si="3"/>
        <v>2456681.6666666665</v>
      </c>
      <c r="G25" s="13">
        <f t="shared" si="4"/>
        <v>0.14063426876568136</v>
      </c>
      <c r="I25" s="14">
        <f t="shared" si="5"/>
        <v>303.40840604034111</v>
      </c>
      <c r="J25" s="14">
        <f t="shared" si="6"/>
        <v>5420.2292207532619</v>
      </c>
      <c r="K25" s="14">
        <f t="shared" si="7"/>
        <v>1.6702719651371607E-2</v>
      </c>
      <c r="L25" s="14">
        <f t="shared" si="8"/>
        <v>0.67500674993656995</v>
      </c>
      <c r="M25" s="14">
        <f t="shared" si="9"/>
        <v>304.08341279027769</v>
      </c>
      <c r="N25" s="14">
        <f t="shared" si="10"/>
        <v>5420.9042275031989</v>
      </c>
      <c r="O25" s="14">
        <f t="shared" si="11"/>
        <v>0.98436271462491964</v>
      </c>
      <c r="P25" s="14">
        <f t="shared" si="12"/>
        <v>304.08032855714771</v>
      </c>
      <c r="Q25" s="14">
        <f t="shared" si="13"/>
        <v>23.437462277800421</v>
      </c>
      <c r="R25" s="14">
        <f t="shared" si="14"/>
        <v>23.435316113725829</v>
      </c>
      <c r="S25" s="14">
        <f t="shared" si="15"/>
        <v>-53.595799069039145</v>
      </c>
      <c r="T25" s="14">
        <f t="shared" si="16"/>
        <v>-19.232805630807302</v>
      </c>
      <c r="U25" s="14">
        <f t="shared" si="17"/>
        <v>4.30195192821985E-2</v>
      </c>
      <c r="V25" s="14">
        <f t="shared" si="18"/>
        <v>-12.00548587679868</v>
      </c>
      <c r="W25" s="14">
        <f t="shared" si="19"/>
        <v>81.608396505989887</v>
      </c>
      <c r="X25" s="11">
        <f t="shared" si="20"/>
        <v>0.50417047630333245</v>
      </c>
      <c r="Y25" s="11">
        <f t="shared" si="21"/>
        <v>0.27748048600891612</v>
      </c>
      <c r="Z25" s="11">
        <f t="shared" si="22"/>
        <v>0.73086046659774884</v>
      </c>
      <c r="AA25" s="14">
        <f t="shared" si="23"/>
        <v>652.8671720479191</v>
      </c>
      <c r="AB25" s="14">
        <f t="shared" si="24"/>
        <v>713.99451412320127</v>
      </c>
      <c r="AC25" s="14">
        <f t="shared" si="25"/>
        <v>-1.5013714691996825</v>
      </c>
      <c r="AD25" s="14">
        <f t="shared" si="0"/>
        <v>44.290208635920351</v>
      </c>
      <c r="AE25" s="14">
        <f t="shared" si="26"/>
        <v>45.709791364079649</v>
      </c>
      <c r="AF25" s="14">
        <f t="shared" si="27"/>
        <v>1.5725868134737347E-2</v>
      </c>
      <c r="AG25" s="14">
        <f t="shared" si="28"/>
        <v>45.725517232214386</v>
      </c>
      <c r="AH25" s="14">
        <f t="shared" si="1"/>
        <v>177.9697472207888</v>
      </c>
    </row>
    <row r="26" spans="4:34" x14ac:dyDescent="0.3">
      <c r="D26" s="10">
        <f t="shared" si="29"/>
        <v>41664</v>
      </c>
      <c r="E26" s="11">
        <f t="shared" si="2"/>
        <v>0.5</v>
      </c>
      <c r="F26" s="12">
        <f t="shared" si="3"/>
        <v>2456682.6666666665</v>
      </c>
      <c r="G26" s="13">
        <f t="shared" si="4"/>
        <v>0.14066164727355268</v>
      </c>
      <c r="I26" s="14">
        <f t="shared" si="5"/>
        <v>304.39405340284065</v>
      </c>
      <c r="J26" s="14">
        <f t="shared" si="6"/>
        <v>5421.2148210338028</v>
      </c>
      <c r="K26" s="14">
        <f t="shared" si="7"/>
        <v>1.6702718499485496E-2</v>
      </c>
      <c r="L26" s="14">
        <f t="shared" si="8"/>
        <v>0.70632189646261556</v>
      </c>
      <c r="M26" s="14">
        <f t="shared" si="9"/>
        <v>305.10037529930327</v>
      </c>
      <c r="N26" s="14">
        <f t="shared" si="10"/>
        <v>5421.921142930265</v>
      </c>
      <c r="O26" s="14">
        <f t="shared" si="11"/>
        <v>0.98446762464536619</v>
      </c>
      <c r="P26" s="14">
        <f t="shared" si="12"/>
        <v>305.09728736145303</v>
      </c>
      <c r="Q26" s="14">
        <f t="shared" si="13"/>
        <v>23.437461921765298</v>
      </c>
      <c r="R26" s="14">
        <f t="shared" si="14"/>
        <v>23.43531446880926</v>
      </c>
      <c r="S26" s="14">
        <f t="shared" si="15"/>
        <v>-52.550693760992552</v>
      </c>
      <c r="T26" s="14">
        <f t="shared" si="16"/>
        <v>-18.989810335925068</v>
      </c>
      <c r="U26" s="14">
        <f t="shared" si="17"/>
        <v>4.3019513071414314E-2</v>
      </c>
      <c r="V26" s="14">
        <f t="shared" si="18"/>
        <v>-12.245025889402759</v>
      </c>
      <c r="W26" s="14">
        <f t="shared" si="19"/>
        <v>81.735414087792066</v>
      </c>
      <c r="X26" s="11">
        <f t="shared" si="20"/>
        <v>0.50433682353430753</v>
      </c>
      <c r="Y26" s="11">
        <f t="shared" si="21"/>
        <v>0.27729400662377401</v>
      </c>
      <c r="Z26" s="11">
        <f t="shared" si="22"/>
        <v>0.73137964044484105</v>
      </c>
      <c r="AA26" s="14">
        <f t="shared" si="23"/>
        <v>653.88331270233653</v>
      </c>
      <c r="AB26" s="14">
        <f t="shared" si="24"/>
        <v>713.75497411059723</v>
      </c>
      <c r="AC26" s="14">
        <f t="shared" si="25"/>
        <v>-1.5612564723506921</v>
      </c>
      <c r="AD26" s="14">
        <f t="shared" si="0"/>
        <v>44.049326443014124</v>
      </c>
      <c r="AE26" s="14">
        <f t="shared" si="26"/>
        <v>45.950673556985876</v>
      </c>
      <c r="AF26" s="14">
        <f t="shared" si="27"/>
        <v>1.5594435972795716E-2</v>
      </c>
      <c r="AG26" s="14">
        <f t="shared" si="28"/>
        <v>45.96626799295867</v>
      </c>
      <c r="AH26" s="14">
        <f t="shared" si="1"/>
        <v>177.87646962547512</v>
      </c>
    </row>
    <row r="27" spans="4:34" x14ac:dyDescent="0.3">
      <c r="D27" s="10">
        <f t="shared" si="29"/>
        <v>41665</v>
      </c>
      <c r="E27" s="11">
        <f t="shared" si="2"/>
        <v>0.5</v>
      </c>
      <c r="F27" s="12">
        <f t="shared" si="3"/>
        <v>2456683.6666666665</v>
      </c>
      <c r="G27" s="13">
        <f t="shared" si="4"/>
        <v>0.140689025781424</v>
      </c>
      <c r="I27" s="14">
        <f t="shared" si="5"/>
        <v>305.3797007653402</v>
      </c>
      <c r="J27" s="14">
        <f t="shared" si="6"/>
        <v>5422.2004213143437</v>
      </c>
      <c r="K27" s="14">
        <f t="shared" si="7"/>
        <v>1.6702717347599195E-2</v>
      </c>
      <c r="L27" s="14">
        <f t="shared" si="8"/>
        <v>0.7374154602708235</v>
      </c>
      <c r="M27" s="14">
        <f t="shared" si="9"/>
        <v>306.11711622561103</v>
      </c>
      <c r="N27" s="14">
        <f t="shared" si="10"/>
        <v>5422.9378367746149</v>
      </c>
      <c r="O27" s="14">
        <f t="shared" si="11"/>
        <v>0.98457726548223834</v>
      </c>
      <c r="P27" s="14">
        <f t="shared" si="12"/>
        <v>306.11402458081784</v>
      </c>
      <c r="Q27" s="14">
        <f t="shared" si="13"/>
        <v>23.437461565730175</v>
      </c>
      <c r="R27" s="14">
        <f t="shared" si="14"/>
        <v>23.435312825726992</v>
      </c>
      <c r="S27" s="14">
        <f t="shared" si="15"/>
        <v>-51.508897764326903</v>
      </c>
      <c r="T27" s="14">
        <f t="shared" si="16"/>
        <v>-18.741021695361791</v>
      </c>
      <c r="U27" s="14">
        <f t="shared" si="17"/>
        <v>4.301950686755647E-2</v>
      </c>
      <c r="V27" s="14">
        <f t="shared" si="18"/>
        <v>-12.471320933294567</v>
      </c>
      <c r="W27" s="14">
        <f t="shared" si="19"/>
        <v>81.865052537718682</v>
      </c>
      <c r="X27" s="11">
        <f t="shared" si="20"/>
        <v>0.50449397287034348</v>
      </c>
      <c r="Y27" s="11">
        <f t="shared" si="21"/>
        <v>0.2770910491544582</v>
      </c>
      <c r="Z27" s="11">
        <f t="shared" si="22"/>
        <v>0.7318968965862287</v>
      </c>
      <c r="AA27" s="14">
        <f t="shared" si="23"/>
        <v>654.92042030174946</v>
      </c>
      <c r="AB27" s="14">
        <f t="shared" si="24"/>
        <v>713.52867906670554</v>
      </c>
      <c r="AC27" s="14">
        <f t="shared" si="25"/>
        <v>-1.6178302333236161</v>
      </c>
      <c r="AD27" s="14">
        <f t="shared" si="0"/>
        <v>43.802640733116867</v>
      </c>
      <c r="AE27" s="14">
        <f t="shared" si="26"/>
        <v>46.197359266883133</v>
      </c>
      <c r="AF27" s="14">
        <f t="shared" si="27"/>
        <v>1.5460932932894534E-2</v>
      </c>
      <c r="AG27" s="14">
        <f t="shared" si="28"/>
        <v>46.212820199816029</v>
      </c>
      <c r="AH27" s="14">
        <f t="shared" si="1"/>
        <v>177.78635740146694</v>
      </c>
    </row>
    <row r="28" spans="4:34" x14ac:dyDescent="0.3">
      <c r="D28" s="10">
        <f t="shared" si="29"/>
        <v>41666</v>
      </c>
      <c r="E28" s="11">
        <f t="shared" si="2"/>
        <v>0.5</v>
      </c>
      <c r="F28" s="12">
        <f t="shared" si="3"/>
        <v>2456684.6666666665</v>
      </c>
      <c r="G28" s="13">
        <f t="shared" si="4"/>
        <v>0.14071640428929533</v>
      </c>
      <c r="I28" s="14">
        <f t="shared" si="5"/>
        <v>306.36534812784066</v>
      </c>
      <c r="J28" s="14">
        <f t="shared" si="6"/>
        <v>5423.1860215948846</v>
      </c>
      <c r="K28" s="14">
        <f t="shared" si="7"/>
        <v>1.6702716195712706E-2</v>
      </c>
      <c r="L28" s="14">
        <f t="shared" si="8"/>
        <v>0.76827778279889081</v>
      </c>
      <c r="M28" s="14">
        <f t="shared" si="9"/>
        <v>307.13362591063958</v>
      </c>
      <c r="N28" s="14">
        <f t="shared" si="10"/>
        <v>5423.9542993776831</v>
      </c>
      <c r="O28" s="14">
        <f t="shared" si="11"/>
        <v>0.98469160156380231</v>
      </c>
      <c r="P28" s="14">
        <f t="shared" si="12"/>
        <v>307.13053055668405</v>
      </c>
      <c r="Q28" s="14">
        <f t="shared" si="13"/>
        <v>23.437461209695051</v>
      </c>
      <c r="R28" s="14">
        <f t="shared" si="14"/>
        <v>23.435311184480135</v>
      </c>
      <c r="S28" s="14">
        <f t="shared" si="15"/>
        <v>-50.470437895344624</v>
      </c>
      <c r="T28" s="14">
        <f t="shared" si="16"/>
        <v>-18.486545388169905</v>
      </c>
      <c r="U28" s="14">
        <f t="shared" si="17"/>
        <v>4.3019500670629152E-2</v>
      </c>
      <c r="V28" s="14">
        <f t="shared" si="18"/>
        <v>-12.684248478924733</v>
      </c>
      <c r="W28" s="14">
        <f t="shared" si="19"/>
        <v>81.99723610090895</v>
      </c>
      <c r="X28" s="11">
        <f t="shared" si="20"/>
        <v>0.50464183922147554</v>
      </c>
      <c r="Y28" s="11">
        <f t="shared" si="21"/>
        <v>0.27687173894117295</v>
      </c>
      <c r="Z28" s="11">
        <f t="shared" si="22"/>
        <v>0.7324119395017783</v>
      </c>
      <c r="AA28" s="14">
        <f t="shared" si="23"/>
        <v>655.9778888072716</v>
      </c>
      <c r="AB28" s="14">
        <f t="shared" si="24"/>
        <v>713.3157515210753</v>
      </c>
      <c r="AC28" s="14">
        <f t="shared" si="25"/>
        <v>-1.6710621197311752</v>
      </c>
      <c r="AD28" s="14">
        <f t="shared" si="0"/>
        <v>43.550244328343481</v>
      </c>
      <c r="AE28" s="14">
        <f t="shared" si="26"/>
        <v>46.449755671656519</v>
      </c>
      <c r="AF28" s="14">
        <f t="shared" si="27"/>
        <v>1.5325467757432302E-2</v>
      </c>
      <c r="AG28" s="14">
        <f t="shared" si="28"/>
        <v>46.465081139413954</v>
      </c>
      <c r="AH28" s="14">
        <f t="shared" si="1"/>
        <v>177.69948412249119</v>
      </c>
    </row>
    <row r="29" spans="4:34" x14ac:dyDescent="0.3">
      <c r="D29" s="10">
        <f t="shared" si="29"/>
        <v>41667</v>
      </c>
      <c r="E29" s="11">
        <f t="shared" si="2"/>
        <v>0.5</v>
      </c>
      <c r="F29" s="12">
        <f t="shared" si="3"/>
        <v>2456685.6666666665</v>
      </c>
      <c r="G29" s="13">
        <f t="shared" si="4"/>
        <v>0.14074378279716665</v>
      </c>
      <c r="I29" s="14">
        <f t="shared" si="5"/>
        <v>307.35099549034112</v>
      </c>
      <c r="J29" s="14">
        <f t="shared" si="6"/>
        <v>5424.1716218754254</v>
      </c>
      <c r="K29" s="14">
        <f t="shared" si="7"/>
        <v>1.6702715043826026E-2</v>
      </c>
      <c r="L29" s="14">
        <f t="shared" si="8"/>
        <v>0.7988992902663149</v>
      </c>
      <c r="M29" s="14">
        <f t="shared" si="9"/>
        <v>308.14989478060744</v>
      </c>
      <c r="N29" s="14">
        <f t="shared" si="10"/>
        <v>5424.9705211656919</v>
      </c>
      <c r="O29" s="14">
        <f t="shared" si="11"/>
        <v>0.98481059581994246</v>
      </c>
      <c r="P29" s="14">
        <f t="shared" si="12"/>
        <v>308.14679571527324</v>
      </c>
      <c r="Q29" s="14">
        <f t="shared" si="13"/>
        <v>23.437460853659928</v>
      </c>
      <c r="R29" s="14">
        <f t="shared" si="14"/>
        <v>23.435309545069778</v>
      </c>
      <c r="S29" s="14">
        <f t="shared" si="15"/>
        <v>-49.435336376103777</v>
      </c>
      <c r="T29" s="14">
        <f t="shared" si="16"/>
        <v>-18.226488397221228</v>
      </c>
      <c r="U29" s="14">
        <f t="shared" si="17"/>
        <v>4.3019494480636453E-2</v>
      </c>
      <c r="V29" s="14">
        <f t="shared" si="18"/>
        <v>-12.883704636268595</v>
      </c>
      <c r="W29" s="14">
        <f t="shared" si="19"/>
        <v>82.131889374007415</v>
      </c>
      <c r="X29" s="11">
        <f t="shared" si="20"/>
        <v>0.50478035044185321</v>
      </c>
      <c r="Y29" s="11">
        <f t="shared" si="21"/>
        <v>0.27663621329183258</v>
      </c>
      <c r="Z29" s="11">
        <f t="shared" si="22"/>
        <v>0.7329244875918739</v>
      </c>
      <c r="AA29" s="14">
        <f t="shared" si="23"/>
        <v>657.05511499205932</v>
      </c>
      <c r="AB29" s="14">
        <f t="shared" si="24"/>
        <v>713.1162953637313</v>
      </c>
      <c r="AC29" s="14">
        <f t="shared" si="25"/>
        <v>-1.7209261590671758</v>
      </c>
      <c r="AD29" s="14">
        <f t="shared" si="0"/>
        <v>43.292231757419977</v>
      </c>
      <c r="AE29" s="14">
        <f t="shared" si="26"/>
        <v>46.707768242580023</v>
      </c>
      <c r="AF29" s="14">
        <f t="shared" si="27"/>
        <v>1.5188147986218002E-2</v>
      </c>
      <c r="AG29" s="14">
        <f t="shared" si="28"/>
        <v>46.722956390566239</v>
      </c>
      <c r="AH29" s="14">
        <f t="shared" si="1"/>
        <v>177.61592223034688</v>
      </c>
    </row>
    <row r="30" spans="4:34" x14ac:dyDescent="0.3">
      <c r="D30" s="10">
        <f t="shared" si="29"/>
        <v>41668</v>
      </c>
      <c r="E30" s="11">
        <f t="shared" si="2"/>
        <v>0.5</v>
      </c>
      <c r="F30" s="12">
        <f t="shared" si="3"/>
        <v>2456686.6666666665</v>
      </c>
      <c r="G30" s="13">
        <f t="shared" si="4"/>
        <v>0.14077116130503795</v>
      </c>
      <c r="I30" s="14">
        <f t="shared" si="5"/>
        <v>308.33664285284158</v>
      </c>
      <c r="J30" s="14">
        <f t="shared" si="6"/>
        <v>5425.1572221559636</v>
      </c>
      <c r="K30" s="14">
        <f t="shared" si="7"/>
        <v>1.6702713891939155E-2</v>
      </c>
      <c r="L30" s="14">
        <f t="shared" si="8"/>
        <v>0.82927049704956302</v>
      </c>
      <c r="M30" s="14">
        <f t="shared" si="9"/>
        <v>309.16591334989113</v>
      </c>
      <c r="N30" s="14">
        <f t="shared" si="10"/>
        <v>5425.9864926530136</v>
      </c>
      <c r="O30" s="14">
        <f t="shared" si="11"/>
        <v>0.9849342096972783</v>
      </c>
      <c r="P30" s="14">
        <f t="shared" si="12"/>
        <v>309.16281057096518</v>
      </c>
      <c r="Q30" s="14">
        <f t="shared" si="13"/>
        <v>23.437460497624805</v>
      </c>
      <c r="R30" s="14">
        <f t="shared" si="14"/>
        <v>23.435307907497023</v>
      </c>
      <c r="S30" s="14">
        <f t="shared" si="15"/>
        <v>-48.403610895136445</v>
      </c>
      <c r="T30" s="14">
        <f t="shared" si="16"/>
        <v>-17.960958906376316</v>
      </c>
      <c r="U30" s="14">
        <f t="shared" si="17"/>
        <v>4.3019488297582557E-2</v>
      </c>
      <c r="V30" s="14">
        <f t="shared" si="18"/>
        <v>-13.069604044653612</v>
      </c>
      <c r="W30" s="14">
        <f t="shared" si="19"/>
        <v>82.268937414354355</v>
      </c>
      <c r="X30" s="11">
        <f t="shared" si="20"/>
        <v>0.50490944725323161</v>
      </c>
      <c r="Y30" s="11">
        <f t="shared" si="21"/>
        <v>0.27638462110224726</v>
      </c>
      <c r="Z30" s="11">
        <f t="shared" si="22"/>
        <v>0.73343427340421585</v>
      </c>
      <c r="AA30" s="14">
        <f t="shared" si="23"/>
        <v>658.15149931483484</v>
      </c>
      <c r="AB30" s="14">
        <f t="shared" si="24"/>
        <v>712.93039595534628</v>
      </c>
      <c r="AC30" s="14">
        <f t="shared" si="25"/>
        <v>-1.7674010111634288</v>
      </c>
      <c r="AD30" s="14">
        <f t="shared" si="0"/>
        <v>43.028699197125228</v>
      </c>
      <c r="AE30" s="14">
        <f t="shared" si="26"/>
        <v>46.971300802874772</v>
      </c>
      <c r="AF30" s="14">
        <f t="shared" si="27"/>
        <v>1.504907979927819E-2</v>
      </c>
      <c r="AG30" s="14">
        <f t="shared" si="28"/>
        <v>46.986349882674048</v>
      </c>
      <c r="AH30" s="14">
        <f t="shared" si="1"/>
        <v>177.53574300193247</v>
      </c>
    </row>
    <row r="31" spans="4:34" x14ac:dyDescent="0.3">
      <c r="D31" s="10">
        <f t="shared" si="29"/>
        <v>41669</v>
      </c>
      <c r="E31" s="11">
        <f t="shared" si="2"/>
        <v>0.5</v>
      </c>
      <c r="F31" s="12">
        <f t="shared" si="3"/>
        <v>2456687.6666666665</v>
      </c>
      <c r="G31" s="13">
        <f t="shared" si="4"/>
        <v>0.14079853981290927</v>
      </c>
      <c r="I31" s="14">
        <f t="shared" si="5"/>
        <v>309.32229021534295</v>
      </c>
      <c r="J31" s="14">
        <f t="shared" si="6"/>
        <v>5426.1428224365045</v>
      </c>
      <c r="K31" s="14">
        <f t="shared" si="7"/>
        <v>1.6702712740052094E-2</v>
      </c>
      <c r="L31" s="14">
        <f t="shared" si="8"/>
        <v>0.85938200900860262</v>
      </c>
      <c r="M31" s="14">
        <f t="shared" si="9"/>
        <v>310.18167222435153</v>
      </c>
      <c r="N31" s="14">
        <f t="shared" si="10"/>
        <v>5427.0022044455127</v>
      </c>
      <c r="O31" s="14">
        <f t="shared" si="11"/>
        <v>0.98506240317485738</v>
      </c>
      <c r="P31" s="14">
        <f t="shared" si="12"/>
        <v>310.17856572962387</v>
      </c>
      <c r="Q31" s="14">
        <f t="shared" si="13"/>
        <v>23.437460141589682</v>
      </c>
      <c r="R31" s="14">
        <f t="shared" si="14"/>
        <v>23.435306271762961</v>
      </c>
      <c r="S31" s="14">
        <f t="shared" si="15"/>
        <v>-47.375274675317677</v>
      </c>
      <c r="T31" s="14">
        <f t="shared" si="16"/>
        <v>-17.690066200130971</v>
      </c>
      <c r="U31" s="14">
        <f t="shared" si="17"/>
        <v>4.3019482121471588E-2</v>
      </c>
      <c r="V31" s="14">
        <f t="shared" si="18"/>
        <v>-13.241879727873132</v>
      </c>
      <c r="W31" s="14">
        <f t="shared" si="19"/>
        <v>82.408305842471009</v>
      </c>
      <c r="X31" s="11">
        <f t="shared" si="20"/>
        <v>0.50502908314435635</v>
      </c>
      <c r="Y31" s="11">
        <f t="shared" si="21"/>
        <v>0.27611712247082582</v>
      </c>
      <c r="Z31" s="11">
        <f t="shared" si="22"/>
        <v>0.73394104381788705</v>
      </c>
      <c r="AA31" s="14">
        <f t="shared" si="23"/>
        <v>659.26644673976807</v>
      </c>
      <c r="AB31" s="14">
        <f t="shared" si="24"/>
        <v>712.75812027212692</v>
      </c>
      <c r="AC31" s="14">
        <f t="shared" si="25"/>
        <v>-1.8104699319682709</v>
      </c>
      <c r="AD31" s="14">
        <f t="shared" si="0"/>
        <v>42.759744413958437</v>
      </c>
      <c r="AE31" s="14">
        <f t="shared" si="26"/>
        <v>47.240255586041563</v>
      </c>
      <c r="AF31" s="14">
        <f t="shared" si="27"/>
        <v>1.4908367871636574E-2</v>
      </c>
      <c r="AG31" s="14">
        <f t="shared" si="28"/>
        <v>47.255163953913197</v>
      </c>
      <c r="AH31" s="14">
        <f t="shared" si="1"/>
        <v>177.45901651906217</v>
      </c>
    </row>
    <row r="32" spans="4:34" x14ac:dyDescent="0.3">
      <c r="D32" s="10">
        <f t="shared" si="29"/>
        <v>41670</v>
      </c>
      <c r="E32" s="11">
        <f t="shared" si="2"/>
        <v>0.5</v>
      </c>
      <c r="F32" s="12">
        <f t="shared" si="3"/>
        <v>2456688.6666666665</v>
      </c>
      <c r="G32" s="13">
        <f t="shared" si="4"/>
        <v>0.14082591832078059</v>
      </c>
      <c r="I32" s="14">
        <f t="shared" si="5"/>
        <v>310.30793757784522</v>
      </c>
      <c r="J32" s="14">
        <f t="shared" si="6"/>
        <v>5427.1284227170445</v>
      </c>
      <c r="K32" s="14">
        <f t="shared" si="7"/>
        <v>1.6702711588164845E-2</v>
      </c>
      <c r="L32" s="14">
        <f t="shared" si="8"/>
        <v>0.88922452676280439</v>
      </c>
      <c r="M32" s="14">
        <f t="shared" si="9"/>
        <v>311.19716210460803</v>
      </c>
      <c r="N32" s="14">
        <f t="shared" si="10"/>
        <v>5428.017647243807</v>
      </c>
      <c r="O32" s="14">
        <f t="shared" si="11"/>
        <v>0.98519513478040033</v>
      </c>
      <c r="P32" s="14">
        <f t="shared" si="12"/>
        <v>311.19405189187188</v>
      </c>
      <c r="Q32" s="14">
        <f t="shared" si="13"/>
        <v>23.437459785554559</v>
      </c>
      <c r="R32" s="14">
        <f t="shared" si="14"/>
        <v>23.43530463786869</v>
      </c>
      <c r="S32" s="14">
        <f t="shared" si="15"/>
        <v>-46.350336548319603</v>
      </c>
      <c r="T32" s="14">
        <f t="shared" si="16"/>
        <v>-17.41392056590168</v>
      </c>
      <c r="U32" s="14">
        <f t="shared" si="17"/>
        <v>4.3019475952307665E-2</v>
      </c>
      <c r="V32" s="14">
        <f t="shared" si="18"/>
        <v>-13.40048291576681</v>
      </c>
      <c r="W32" s="14">
        <f t="shared" si="19"/>
        <v>82.549920937765123</v>
      </c>
      <c r="X32" s="11">
        <f t="shared" si="20"/>
        <v>0.50513922424706026</v>
      </c>
      <c r="Y32" s="11">
        <f t="shared" si="21"/>
        <v>0.27583388830882383</v>
      </c>
      <c r="Z32" s="11">
        <f t="shared" si="22"/>
        <v>0.7344445601852968</v>
      </c>
      <c r="AA32" s="14">
        <f t="shared" si="23"/>
        <v>660.39936750212098</v>
      </c>
      <c r="AB32" s="14">
        <f t="shared" si="24"/>
        <v>712.59951708423318</v>
      </c>
      <c r="AC32" s="14">
        <f t="shared" si="25"/>
        <v>-1.8501207289417039</v>
      </c>
      <c r="AD32" s="14">
        <f t="shared" si="0"/>
        <v>42.48546670605387</v>
      </c>
      <c r="AE32" s="14">
        <f t="shared" si="26"/>
        <v>47.51453329394613</v>
      </c>
      <c r="AF32" s="14">
        <f t="shared" si="27"/>
        <v>1.4766115240011805E-2</v>
      </c>
      <c r="AG32" s="14">
        <f t="shared" si="28"/>
        <v>47.529299409186144</v>
      </c>
      <c r="AH32" s="14">
        <f t="shared" si="1"/>
        <v>177.38581164130517</v>
      </c>
    </row>
    <row r="33" spans="4:34" x14ac:dyDescent="0.3">
      <c r="D33" s="10">
        <f t="shared" si="29"/>
        <v>41671</v>
      </c>
      <c r="E33" s="11">
        <f t="shared" si="2"/>
        <v>0.5</v>
      </c>
      <c r="F33" s="12">
        <f t="shared" si="3"/>
        <v>2456689.6666666665</v>
      </c>
      <c r="G33" s="13">
        <f t="shared" si="4"/>
        <v>0.14085329682865191</v>
      </c>
      <c r="I33" s="14">
        <f t="shared" si="5"/>
        <v>311.29358494034841</v>
      </c>
      <c r="J33" s="14">
        <f t="shared" si="6"/>
        <v>5428.1140229975836</v>
      </c>
      <c r="K33" s="14">
        <f t="shared" si="7"/>
        <v>1.6702710436277402E-2</v>
      </c>
      <c r="L33" s="14">
        <f t="shared" si="8"/>
        <v>0.91878884891542123</v>
      </c>
      <c r="M33" s="14">
        <f t="shared" si="9"/>
        <v>312.21237378926384</v>
      </c>
      <c r="N33" s="14">
        <f t="shared" si="10"/>
        <v>5429.0328118464986</v>
      </c>
      <c r="O33" s="14">
        <f t="shared" si="11"/>
        <v>0.98533236160709647</v>
      </c>
      <c r="P33" s="14">
        <f t="shared" si="12"/>
        <v>312.20925985631561</v>
      </c>
      <c r="Q33" s="14">
        <f t="shared" si="13"/>
        <v>23.437459429519436</v>
      </c>
      <c r="R33" s="14">
        <f t="shared" si="14"/>
        <v>23.435303005815296</v>
      </c>
      <c r="S33" s="14">
        <f t="shared" si="15"/>
        <v>-45.328801035086009</v>
      </c>
      <c r="T33" s="14">
        <f t="shared" si="16"/>
        <v>-17.132633199093419</v>
      </c>
      <c r="U33" s="14">
        <f t="shared" si="17"/>
        <v>4.3019469790094897E-2</v>
      </c>
      <c r="V33" s="14">
        <f t="shared" si="18"/>
        <v>-13.545382833541732</v>
      </c>
      <c r="W33" s="14">
        <f t="shared" si="19"/>
        <v>82.693709727423141</v>
      </c>
      <c r="X33" s="11">
        <f t="shared" si="20"/>
        <v>0.50523984918995946</v>
      </c>
      <c r="Y33" s="11">
        <f t="shared" si="21"/>
        <v>0.27553509994711739</v>
      </c>
      <c r="Z33" s="11">
        <f t="shared" si="22"/>
        <v>0.73494459843280135</v>
      </c>
      <c r="AA33" s="14">
        <f t="shared" si="23"/>
        <v>661.54967781938512</v>
      </c>
      <c r="AB33" s="14">
        <f t="shared" si="24"/>
        <v>712.45461716645832</v>
      </c>
      <c r="AC33" s="14">
        <f t="shared" si="25"/>
        <v>-1.88634570838542</v>
      </c>
      <c r="AD33" s="14">
        <f t="shared" si="0"/>
        <v>42.205966845358148</v>
      </c>
      <c r="AE33" s="14">
        <f t="shared" si="26"/>
        <v>47.794033154641852</v>
      </c>
      <c r="AF33" s="14">
        <f t="shared" si="27"/>
        <v>1.4622423181313609E-2</v>
      </c>
      <c r="AG33" s="14">
        <f t="shared" si="28"/>
        <v>47.808655577823167</v>
      </c>
      <c r="AH33" s="14">
        <f t="shared" si="1"/>
        <v>177.31619598211967</v>
      </c>
    </row>
    <row r="34" spans="4:34" x14ac:dyDescent="0.3">
      <c r="D34" s="10">
        <f t="shared" si="29"/>
        <v>41672</v>
      </c>
      <c r="E34" s="11">
        <f t="shared" si="2"/>
        <v>0.5</v>
      </c>
      <c r="F34" s="12">
        <f t="shared" si="3"/>
        <v>2456690.6666666665</v>
      </c>
      <c r="G34" s="13">
        <f t="shared" si="4"/>
        <v>0.14088067533652324</v>
      </c>
      <c r="I34" s="14">
        <f t="shared" si="5"/>
        <v>312.2792323028516</v>
      </c>
      <c r="J34" s="14">
        <f t="shared" si="6"/>
        <v>5429.0996232781235</v>
      </c>
      <c r="K34" s="14">
        <f t="shared" si="7"/>
        <v>1.6702709284389772E-2</v>
      </c>
      <c r="L34" s="14">
        <f t="shared" si="8"/>
        <v>0.94806587522466912</v>
      </c>
      <c r="M34" s="14">
        <f t="shared" si="9"/>
        <v>313.22729817807624</v>
      </c>
      <c r="N34" s="14">
        <f t="shared" si="10"/>
        <v>5430.0476891533481</v>
      </c>
      <c r="O34" s="14">
        <f t="shared" si="11"/>
        <v>0.98547403933093436</v>
      </c>
      <c r="P34" s="14">
        <f t="shared" si="12"/>
        <v>313.22418052271547</v>
      </c>
      <c r="Q34" s="14">
        <f t="shared" si="13"/>
        <v>23.437459073484312</v>
      </c>
      <c r="R34" s="14">
        <f t="shared" si="14"/>
        <v>23.435301375603871</v>
      </c>
      <c r="S34" s="14">
        <f t="shared" si="15"/>
        <v>-44.310668431778041</v>
      </c>
      <c r="T34" s="14">
        <f t="shared" si="16"/>
        <v>-16.846316111077787</v>
      </c>
      <c r="U34" s="14">
        <f t="shared" si="17"/>
        <v>4.3019463634837406E-2</v>
      </c>
      <c r="V34" s="14">
        <f t="shared" si="18"/>
        <v>-13.676566460185784</v>
      </c>
      <c r="W34" s="14">
        <f t="shared" si="19"/>
        <v>82.839600068490867</v>
      </c>
      <c r="X34" s="11">
        <f t="shared" si="20"/>
        <v>0.50533094893068453</v>
      </c>
      <c r="Y34" s="11">
        <f t="shared" si="21"/>
        <v>0.27522094874043213</v>
      </c>
      <c r="Z34" s="11">
        <f t="shared" si="22"/>
        <v>0.73544094912093705</v>
      </c>
      <c r="AA34" s="14">
        <f t="shared" si="23"/>
        <v>662.71680054792694</v>
      </c>
      <c r="AB34" s="14">
        <f t="shared" si="24"/>
        <v>712.32343353981423</v>
      </c>
      <c r="AC34" s="14">
        <f t="shared" si="25"/>
        <v>-1.919141615046442</v>
      </c>
      <c r="AD34" s="14">
        <f t="shared" si="0"/>
        <v>41.921347020085847</v>
      </c>
      <c r="AE34" s="14">
        <f t="shared" si="26"/>
        <v>48.078652979914153</v>
      </c>
      <c r="AF34" s="14">
        <f t="shared" si="27"/>
        <v>1.4477391102761349E-2</v>
      </c>
      <c r="AG34" s="14">
        <f t="shared" si="28"/>
        <v>48.093130371016912</v>
      </c>
      <c r="AH34" s="14">
        <f t="shared" si="1"/>
        <v>177.25023588849808</v>
      </c>
    </row>
    <row r="35" spans="4:34" x14ac:dyDescent="0.3">
      <c r="D35" s="10">
        <f t="shared" si="29"/>
        <v>41673</v>
      </c>
      <c r="E35" s="11">
        <f t="shared" si="2"/>
        <v>0.5</v>
      </c>
      <c r="F35" s="12">
        <f t="shared" si="3"/>
        <v>2456691.6666666665</v>
      </c>
      <c r="G35" s="13">
        <f t="shared" si="4"/>
        <v>0.14090805384439456</v>
      </c>
      <c r="I35" s="14">
        <f t="shared" si="5"/>
        <v>313.26487966535478</v>
      </c>
      <c r="J35" s="14">
        <f t="shared" si="6"/>
        <v>5430.0852235586626</v>
      </c>
      <c r="K35" s="14">
        <f t="shared" si="7"/>
        <v>1.6702708132501954E-2</v>
      </c>
      <c r="L35" s="14">
        <f t="shared" si="8"/>
        <v>0.97704660971943158</v>
      </c>
      <c r="M35" s="14">
        <f t="shared" si="9"/>
        <v>314.24192627507421</v>
      </c>
      <c r="N35" s="14">
        <f t="shared" si="10"/>
        <v>5431.0622701683824</v>
      </c>
      <c r="O35" s="14">
        <f t="shared" si="11"/>
        <v>0.98562012222855533</v>
      </c>
      <c r="P35" s="14">
        <f t="shared" si="12"/>
        <v>314.23880489510373</v>
      </c>
      <c r="Q35" s="14">
        <f t="shared" si="13"/>
        <v>23.437458717449189</v>
      </c>
      <c r="R35" s="14">
        <f t="shared" si="14"/>
        <v>23.435299747235504</v>
      </c>
      <c r="S35" s="14">
        <f t="shared" si="15"/>
        <v>-43.295934900641988</v>
      </c>
      <c r="T35" s="14">
        <f t="shared" si="16"/>
        <v>-16.555082040189991</v>
      </c>
      <c r="U35" s="14">
        <f t="shared" si="17"/>
        <v>4.3019457486539299E-2</v>
      </c>
      <c r="V35" s="14">
        <f t="shared" si="18"/>
        <v>-13.794038257401155</v>
      </c>
      <c r="W35" s="14">
        <f t="shared" si="19"/>
        <v>82.987520723179586</v>
      </c>
      <c r="X35" s="11">
        <f t="shared" si="20"/>
        <v>0.50541252656763969</v>
      </c>
      <c r="Y35" s="11">
        <f t="shared" si="21"/>
        <v>0.27489163566991859</v>
      </c>
      <c r="Z35" s="11">
        <f t="shared" si="22"/>
        <v>0.73593341746536078</v>
      </c>
      <c r="AA35" s="14">
        <f t="shared" si="23"/>
        <v>663.90016578543668</v>
      </c>
      <c r="AB35" s="14">
        <f t="shared" si="24"/>
        <v>712.2059617425989</v>
      </c>
      <c r="AC35" s="14">
        <f t="shared" si="25"/>
        <v>-1.9485095643502746</v>
      </c>
      <c r="AD35" s="14">
        <f t="shared" si="0"/>
        <v>41.631710777463852</v>
      </c>
      <c r="AE35" s="14">
        <f t="shared" si="26"/>
        <v>48.368289222536148</v>
      </c>
      <c r="AF35" s="14">
        <f t="shared" si="27"/>
        <v>1.4331116443395195E-2</v>
      </c>
      <c r="AG35" s="14">
        <f t="shared" si="28"/>
        <v>48.382620338979542</v>
      </c>
      <c r="AH35" s="14">
        <f t="shared" si="1"/>
        <v>177.18799642434828</v>
      </c>
    </row>
    <row r="36" spans="4:34" x14ac:dyDescent="0.3">
      <c r="D36" s="10">
        <f t="shared" si="29"/>
        <v>41674</v>
      </c>
      <c r="E36" s="11">
        <f t="shared" si="2"/>
        <v>0.5</v>
      </c>
      <c r="F36" s="12">
        <f t="shared" si="3"/>
        <v>2456692.6666666665</v>
      </c>
      <c r="G36" s="13">
        <f t="shared" si="4"/>
        <v>0.14093543235226588</v>
      </c>
      <c r="I36" s="14">
        <f t="shared" si="5"/>
        <v>314.25052702785888</v>
      </c>
      <c r="J36" s="14">
        <f t="shared" si="6"/>
        <v>5431.0708238392008</v>
      </c>
      <c r="K36" s="14">
        <f t="shared" si="7"/>
        <v>1.6702706980613942E-2</v>
      </c>
      <c r="L36" s="14">
        <f t="shared" si="8"/>
        <v>1.0057221637592952</v>
      </c>
      <c r="M36" s="14">
        <f t="shared" si="9"/>
        <v>315.25624919161817</v>
      </c>
      <c r="N36" s="14">
        <f t="shared" si="10"/>
        <v>5432.0765460029597</v>
      </c>
      <c r="O36" s="14">
        <f t="shared" si="11"/>
        <v>0.98577056319562273</v>
      </c>
      <c r="P36" s="14">
        <f t="shared" si="12"/>
        <v>315.25312408484388</v>
      </c>
      <c r="Q36" s="14">
        <f t="shared" si="13"/>
        <v>23.437458361414066</v>
      </c>
      <c r="R36" s="14">
        <f t="shared" si="14"/>
        <v>23.43529812071128</v>
      </c>
      <c r="S36" s="14">
        <f t="shared" si="15"/>
        <v>-42.284592565270437</v>
      </c>
      <c r="T36" s="14">
        <f t="shared" si="16"/>
        <v>-16.259044365838832</v>
      </c>
      <c r="U36" s="14">
        <f t="shared" si="17"/>
        <v>4.3019451345204685E-2</v>
      </c>
      <c r="V36" s="14">
        <f t="shared" si="18"/>
        <v>-13.897819870561509</v>
      </c>
      <c r="W36" s="14">
        <f t="shared" si="19"/>
        <v>83.137401427465903</v>
      </c>
      <c r="X36" s="11">
        <f t="shared" si="20"/>
        <v>0.5054845971323344</v>
      </c>
      <c r="Y36" s="11">
        <f t="shared" si="21"/>
        <v>0.27454737094492909</v>
      </c>
      <c r="Z36" s="11">
        <f t="shared" si="22"/>
        <v>0.73642182331973971</v>
      </c>
      <c r="AA36" s="14">
        <f t="shared" si="23"/>
        <v>665.09921141972723</v>
      </c>
      <c r="AB36" s="14">
        <f t="shared" si="24"/>
        <v>712.10218012943847</v>
      </c>
      <c r="AC36" s="14">
        <f t="shared" si="25"/>
        <v>-1.9744549676403835</v>
      </c>
      <c r="AD36" s="14">
        <f t="shared" si="0"/>
        <v>41.337162966776589</v>
      </c>
      <c r="AE36" s="14">
        <f t="shared" si="26"/>
        <v>48.662837033223411</v>
      </c>
      <c r="AF36" s="14">
        <f t="shared" si="27"/>
        <v>1.4183694586705072E-2</v>
      </c>
      <c r="AG36" s="14">
        <f t="shared" si="28"/>
        <v>48.677020727810117</v>
      </c>
      <c r="AH36" s="14">
        <f t="shared" si="1"/>
        <v>177.12954135779921</v>
      </c>
    </row>
    <row r="37" spans="4:34" x14ac:dyDescent="0.3">
      <c r="D37" s="10">
        <f t="shared" si="29"/>
        <v>41675</v>
      </c>
      <c r="E37" s="11">
        <f t="shared" si="2"/>
        <v>0.5</v>
      </c>
      <c r="F37" s="12">
        <f t="shared" si="3"/>
        <v>2456693.6666666665</v>
      </c>
      <c r="G37" s="13">
        <f t="shared" si="4"/>
        <v>0.14096281086013721</v>
      </c>
      <c r="I37" s="14">
        <f t="shared" si="5"/>
        <v>315.23617439036298</v>
      </c>
      <c r="J37" s="14">
        <f t="shared" si="6"/>
        <v>5432.0564241197399</v>
      </c>
      <c r="K37" s="14">
        <f t="shared" si="7"/>
        <v>1.6702705828725743E-2</v>
      </c>
      <c r="L37" s="14">
        <f t="shared" si="8"/>
        <v>1.0340837590364802</v>
      </c>
      <c r="M37" s="14">
        <f t="shared" si="9"/>
        <v>316.27025814939947</v>
      </c>
      <c r="N37" s="14">
        <f t="shared" si="10"/>
        <v>5433.0905078787764</v>
      </c>
      <c r="O37" s="14">
        <f t="shared" si="11"/>
        <v>0.98592531376568793</v>
      </c>
      <c r="P37" s="14">
        <f t="shared" si="12"/>
        <v>316.26712931363051</v>
      </c>
      <c r="Q37" s="14">
        <f t="shared" si="13"/>
        <v>23.437458005378943</v>
      </c>
      <c r="R37" s="14">
        <f t="shared" si="14"/>
        <v>23.43529649603229</v>
      </c>
      <c r="S37" s="14">
        <f t="shared" si="15"/>
        <v>-41.27662960973673</v>
      </c>
      <c r="T37" s="14">
        <f t="shared" si="16"/>
        <v>-15.958317025806187</v>
      </c>
      <c r="U37" s="14">
        <f t="shared" si="17"/>
        <v>4.3019445210837656E-2</v>
      </c>
      <c r="V37" s="14">
        <f t="shared" si="18"/>
        <v>-13.987949803249791</v>
      </c>
      <c r="W37" s="14">
        <f t="shared" si="19"/>
        <v>83.289172953081859</v>
      </c>
      <c r="X37" s="11">
        <f t="shared" si="20"/>
        <v>0.5055471873633679</v>
      </c>
      <c r="Y37" s="11">
        <f t="shared" si="21"/>
        <v>0.27418837360480719</v>
      </c>
      <c r="Z37" s="11">
        <f t="shared" si="22"/>
        <v>0.73690600112192861</v>
      </c>
      <c r="AA37" s="14">
        <f t="shared" si="23"/>
        <v>666.31338362465488</v>
      </c>
      <c r="AB37" s="14">
        <f t="shared" si="24"/>
        <v>712.01205019675035</v>
      </c>
      <c r="AC37" s="14">
        <f t="shared" si="25"/>
        <v>-1.9969874508124121</v>
      </c>
      <c r="AD37" s="14">
        <f t="shared" si="0"/>
        <v>41.037809682721559</v>
      </c>
      <c r="AE37" s="14">
        <f t="shared" si="26"/>
        <v>48.962190317278441</v>
      </c>
      <c r="AF37" s="14">
        <f t="shared" si="27"/>
        <v>1.4035218784060811E-2</v>
      </c>
      <c r="AG37" s="14">
        <f t="shared" si="28"/>
        <v>48.976225536062501</v>
      </c>
      <c r="AH37" s="14">
        <f t="shared" si="1"/>
        <v>177.07493315262536</v>
      </c>
    </row>
    <row r="38" spans="4:34" x14ac:dyDescent="0.3">
      <c r="D38" s="10">
        <f t="shared" si="29"/>
        <v>41676</v>
      </c>
      <c r="E38" s="11">
        <f t="shared" si="2"/>
        <v>0.5</v>
      </c>
      <c r="F38" s="12">
        <f t="shared" si="3"/>
        <v>2456694.6666666665</v>
      </c>
      <c r="G38" s="13">
        <f t="shared" si="4"/>
        <v>0.14099018936800853</v>
      </c>
      <c r="I38" s="14">
        <f t="shared" si="5"/>
        <v>316.22182175286707</v>
      </c>
      <c r="J38" s="14">
        <f t="shared" si="6"/>
        <v>5433.042024400278</v>
      </c>
      <c r="K38" s="14">
        <f t="shared" si="7"/>
        <v>1.6702704676837352E-2</v>
      </c>
      <c r="L38" s="14">
        <f t="shared" si="8"/>
        <v>1.062122730518587</v>
      </c>
      <c r="M38" s="14">
        <f t="shared" si="9"/>
        <v>317.28394448338565</v>
      </c>
      <c r="N38" s="14">
        <f t="shared" si="10"/>
        <v>5434.1041471307963</v>
      </c>
      <c r="O38" s="14">
        <f t="shared" si="11"/>
        <v>0.98608432412954561</v>
      </c>
      <c r="P38" s="14">
        <f t="shared" si="12"/>
        <v>317.28081191643429</v>
      </c>
      <c r="Q38" s="14">
        <f t="shared" si="13"/>
        <v>23.43745764934382</v>
      </c>
      <c r="R38" s="14">
        <f t="shared" si="14"/>
        <v>23.435294873199609</v>
      </c>
      <c r="S38" s="14">
        <f t="shared" si="15"/>
        <v>-40.272030381095334</v>
      </c>
      <c r="T38" s="14">
        <f t="shared" si="16"/>
        <v>-15.65301443679585</v>
      </c>
      <c r="U38" s="14">
        <f t="shared" si="17"/>
        <v>4.3019439083442294E-2</v>
      </c>
      <c r="V38" s="14">
        <f t="shared" si="18"/>
        <v>-14.064483066993388</v>
      </c>
      <c r="W38" s="14">
        <f t="shared" si="19"/>
        <v>83.442767163019354</v>
      </c>
      <c r="X38" s="11">
        <f t="shared" si="20"/>
        <v>0.50560033546318983</v>
      </c>
      <c r="Y38" s="11">
        <f t="shared" si="21"/>
        <v>0.27381487112146941</v>
      </c>
      <c r="Z38" s="11">
        <f t="shared" si="22"/>
        <v>0.73738579980491026</v>
      </c>
      <c r="AA38" s="14">
        <f t="shared" si="23"/>
        <v>667.54213730415483</v>
      </c>
      <c r="AB38" s="14">
        <f t="shared" si="24"/>
        <v>711.93551693300651</v>
      </c>
      <c r="AC38" s="14">
        <f t="shared" si="25"/>
        <v>-2.0161207667483723</v>
      </c>
      <c r="AD38" s="14">
        <f t="shared" si="0"/>
        <v>40.733758209084186</v>
      </c>
      <c r="AE38" s="14">
        <f t="shared" si="26"/>
        <v>49.266241790915814</v>
      </c>
      <c r="AF38" s="14">
        <f t="shared" si="27"/>
        <v>1.3885780088591582E-2</v>
      </c>
      <c r="AG38" s="14">
        <f t="shared" si="28"/>
        <v>49.280127571004407</v>
      </c>
      <c r="AH38" s="14">
        <f t="shared" si="1"/>
        <v>177.02423296393385</v>
      </c>
    </row>
    <row r="39" spans="4:34" x14ac:dyDescent="0.3">
      <c r="D39" s="10">
        <f t="shared" si="29"/>
        <v>41677</v>
      </c>
      <c r="E39" s="11">
        <f t="shared" si="2"/>
        <v>0.5</v>
      </c>
      <c r="F39" s="12">
        <f t="shared" si="3"/>
        <v>2456695.6666666665</v>
      </c>
      <c r="G39" s="13">
        <f t="shared" si="4"/>
        <v>0.14101756787587985</v>
      </c>
      <c r="I39" s="14">
        <f t="shared" si="5"/>
        <v>317.20746911537299</v>
      </c>
      <c r="J39" s="14">
        <f t="shared" si="6"/>
        <v>5434.0276246808162</v>
      </c>
      <c r="K39" s="14">
        <f t="shared" si="7"/>
        <v>1.6702703524948771E-2</v>
      </c>
      <c r="L39" s="14">
        <f t="shared" si="8"/>
        <v>1.0898305293315436</v>
      </c>
      <c r="M39" s="14">
        <f t="shared" si="9"/>
        <v>318.29729964470454</v>
      </c>
      <c r="N39" s="14">
        <f t="shared" si="10"/>
        <v>5435.1174552101475</v>
      </c>
      <c r="O39" s="14">
        <f t="shared" si="11"/>
        <v>0.98624754315506602</v>
      </c>
      <c r="P39" s="14">
        <f t="shared" si="12"/>
        <v>318.29416334438633</v>
      </c>
      <c r="Q39" s="14">
        <f t="shared" si="13"/>
        <v>23.4374572933087</v>
      </c>
      <c r="R39" s="14">
        <f t="shared" si="14"/>
        <v>23.435293252214329</v>
      </c>
      <c r="S39" s="14">
        <f t="shared" si="15"/>
        <v>-39.270775494766518</v>
      </c>
      <c r="T39" s="14">
        <f t="shared" si="16"/>
        <v>-15.343251418279179</v>
      </c>
      <c r="U39" s="14">
        <f t="shared" si="17"/>
        <v>4.30194329630227E-2</v>
      </c>
      <c r="V39" s="14">
        <f t="shared" si="18"/>
        <v>-14.127490807862024</v>
      </c>
      <c r="W39" s="14">
        <f t="shared" si="19"/>
        <v>83.598117060693909</v>
      </c>
      <c r="X39" s="11">
        <f t="shared" si="20"/>
        <v>0.50564409083879314</v>
      </c>
      <c r="Y39" s="11">
        <f t="shared" si="21"/>
        <v>0.27342709900353229</v>
      </c>
      <c r="Z39" s="11">
        <f t="shared" si="22"/>
        <v>0.73786108267405393</v>
      </c>
      <c r="AA39" s="14">
        <f t="shared" si="23"/>
        <v>668.78493648555127</v>
      </c>
      <c r="AB39" s="14">
        <f t="shared" si="24"/>
        <v>711.87250919213784</v>
      </c>
      <c r="AC39" s="14">
        <f t="shared" si="25"/>
        <v>-2.0318727019655398</v>
      </c>
      <c r="AD39" s="14">
        <f t="shared" si="0"/>
        <v>40.425116962744355</v>
      </c>
      <c r="AE39" s="14">
        <f t="shared" si="26"/>
        <v>49.574883037255645</v>
      </c>
      <c r="AF39" s="14">
        <f t="shared" si="27"/>
        <v>1.373546729913405E-2</v>
      </c>
      <c r="AG39" s="14">
        <f t="shared" si="28"/>
        <v>49.58861850455478</v>
      </c>
      <c r="AH39" s="14">
        <f t="shared" si="1"/>
        <v>176.97750063826095</v>
      </c>
    </row>
    <row r="40" spans="4:34" x14ac:dyDescent="0.3">
      <c r="D40" s="10">
        <f t="shared" si="29"/>
        <v>41678</v>
      </c>
      <c r="E40" s="11">
        <f t="shared" si="2"/>
        <v>0.5</v>
      </c>
      <c r="F40" s="12">
        <f t="shared" si="3"/>
        <v>2456696.6666666665</v>
      </c>
      <c r="G40" s="13">
        <f t="shared" si="4"/>
        <v>0.14104494638375117</v>
      </c>
      <c r="I40" s="14">
        <f t="shared" si="5"/>
        <v>318.1931164778789</v>
      </c>
      <c r="J40" s="14">
        <f t="shared" si="6"/>
        <v>5435.0132249613544</v>
      </c>
      <c r="K40" s="14">
        <f t="shared" si="7"/>
        <v>1.6702702373060003E-2</v>
      </c>
      <c r="L40" s="14">
        <f t="shared" si="8"/>
        <v>1.1171987255805378</v>
      </c>
      <c r="M40" s="14">
        <f t="shared" si="9"/>
        <v>319.31031520345942</v>
      </c>
      <c r="N40" s="14">
        <f t="shared" si="10"/>
        <v>5436.1304236869346</v>
      </c>
      <c r="O40" s="14">
        <f t="shared" si="11"/>
        <v>0.98641491840748685</v>
      </c>
      <c r="P40" s="14">
        <f t="shared" si="12"/>
        <v>319.30717516759302</v>
      </c>
      <c r="Q40" s="14">
        <f t="shared" si="13"/>
        <v>23.437456937273577</v>
      </c>
      <c r="R40" s="14">
        <f t="shared" si="14"/>
        <v>23.435291633077519</v>
      </c>
      <c r="S40" s="14">
        <f t="shared" si="15"/>
        <v>-38.272841942349345</v>
      </c>
      <c r="T40" s="14">
        <f t="shared" si="16"/>
        <v>-15.02914311967246</v>
      </c>
      <c r="U40" s="14">
        <f t="shared" si="17"/>
        <v>4.3019426849582931E-2</v>
      </c>
      <c r="V40" s="14">
        <f t="shared" si="18"/>
        <v>-14.177059911627287</v>
      </c>
      <c r="W40" s="14">
        <f t="shared" si="19"/>
        <v>83.755156832932386</v>
      </c>
      <c r="X40" s="11">
        <f t="shared" si="20"/>
        <v>0.50567851382751894</v>
      </c>
      <c r="Y40" s="11">
        <f t="shared" si="21"/>
        <v>0.27302530040270673</v>
      </c>
      <c r="Z40" s="11">
        <f t="shared" si="22"/>
        <v>0.73833172725233109</v>
      </c>
      <c r="AA40" s="14">
        <f t="shared" si="23"/>
        <v>670.04125466345909</v>
      </c>
      <c r="AB40" s="14">
        <f t="shared" si="24"/>
        <v>711.82294008837266</v>
      </c>
      <c r="AC40" s="14">
        <f t="shared" si="25"/>
        <v>-2.0442649779068347</v>
      </c>
      <c r="AD40" s="14">
        <f t="shared" si="0"/>
        <v>40.11199543802946</v>
      </c>
      <c r="AE40" s="14">
        <f t="shared" si="26"/>
        <v>49.88800456197054</v>
      </c>
      <c r="AF40" s="14">
        <f t="shared" si="27"/>
        <v>1.358436691384453E-2</v>
      </c>
      <c r="AG40" s="14">
        <f t="shared" si="28"/>
        <v>49.901588928884387</v>
      </c>
      <c r="AH40" s="14">
        <f t="shared" si="1"/>
        <v>176.93479471819558</v>
      </c>
    </row>
    <row r="41" spans="4:34" x14ac:dyDescent="0.3">
      <c r="D41" s="10">
        <f t="shared" si="29"/>
        <v>41679</v>
      </c>
      <c r="E41" s="11">
        <f t="shared" si="2"/>
        <v>0.5</v>
      </c>
      <c r="F41" s="12">
        <f t="shared" si="3"/>
        <v>2456697.6666666665</v>
      </c>
      <c r="G41" s="13">
        <f t="shared" si="4"/>
        <v>0.1410723248916225</v>
      </c>
      <c r="I41" s="14">
        <f t="shared" si="5"/>
        <v>319.17876384038482</v>
      </c>
      <c r="J41" s="14">
        <f t="shared" si="6"/>
        <v>5435.9988252418916</v>
      </c>
      <c r="K41" s="14">
        <f t="shared" si="7"/>
        <v>1.6702701221171044E-2</v>
      </c>
      <c r="L41" s="14">
        <f t="shared" si="8"/>
        <v>1.1442190111083514</v>
      </c>
      <c r="M41" s="14">
        <f t="shared" si="9"/>
        <v>320.32298285149318</v>
      </c>
      <c r="N41" s="14">
        <f t="shared" si="10"/>
        <v>5437.143044253</v>
      </c>
      <c r="O41" s="14">
        <f t="shared" si="11"/>
        <v>0.98658639617015698</v>
      </c>
      <c r="P41" s="14">
        <f t="shared" si="12"/>
        <v>320.31983907790044</v>
      </c>
      <c r="Q41" s="14">
        <f t="shared" si="13"/>
        <v>23.437456581238454</v>
      </c>
      <c r="R41" s="14">
        <f t="shared" si="14"/>
        <v>23.435290015790265</v>
      </c>
      <c r="S41" s="14">
        <f t="shared" si="15"/>
        <v>-37.278203201397943</v>
      </c>
      <c r="T41" s="14">
        <f t="shared" si="16"/>
        <v>-14.710804950858872</v>
      </c>
      <c r="U41" s="14">
        <f t="shared" si="17"/>
        <v>4.3019420743127063E-2</v>
      </c>
      <c r="V41" s="14">
        <f t="shared" si="18"/>
        <v>-14.213292589219339</v>
      </c>
      <c r="W41" s="14">
        <f t="shared" si="19"/>
        <v>83.913821886971448</v>
      </c>
      <c r="X41" s="11">
        <f t="shared" si="20"/>
        <v>0.50570367540918015</v>
      </c>
      <c r="Y41" s="11">
        <f t="shared" si="21"/>
        <v>0.2726097257231484</v>
      </c>
      <c r="Z41" s="11">
        <f t="shared" si="22"/>
        <v>0.73879762509521196</v>
      </c>
      <c r="AA41" s="14">
        <f t="shared" si="23"/>
        <v>671.31057509577158</v>
      </c>
      <c r="AB41" s="14">
        <f t="shared" si="24"/>
        <v>711.78670741078076</v>
      </c>
      <c r="AC41" s="14">
        <f t="shared" si="25"/>
        <v>-2.053323147304809</v>
      </c>
      <c r="AD41" s="14">
        <f t="shared" si="0"/>
        <v>39.794504151423034</v>
      </c>
      <c r="AE41" s="14">
        <f t="shared" si="26"/>
        <v>50.205495848576966</v>
      </c>
      <c r="AF41" s="14">
        <f t="shared" si="27"/>
        <v>1.3432563093046903E-2</v>
      </c>
      <c r="AG41" s="14">
        <f t="shared" si="28"/>
        <v>50.218928411670014</v>
      </c>
      <c r="AH41" s="14">
        <f t="shared" si="1"/>
        <v>176.89617245162401</v>
      </c>
    </row>
    <row r="42" spans="4:34" x14ac:dyDescent="0.3">
      <c r="D42" s="10">
        <f t="shared" si="29"/>
        <v>41680</v>
      </c>
      <c r="E42" s="11">
        <f t="shared" si="2"/>
        <v>0.5</v>
      </c>
      <c r="F42" s="12">
        <f t="shared" si="3"/>
        <v>2456698.6666666665</v>
      </c>
      <c r="G42" s="13">
        <f t="shared" si="4"/>
        <v>0.14109970339949382</v>
      </c>
      <c r="I42" s="14">
        <f t="shared" si="5"/>
        <v>320.16441120289164</v>
      </c>
      <c r="J42" s="14">
        <f t="shared" si="6"/>
        <v>5436.9844255224298</v>
      </c>
      <c r="K42" s="14">
        <f t="shared" si="7"/>
        <v>1.6702700069281894E-2</v>
      </c>
      <c r="L42" s="14">
        <f t="shared" si="8"/>
        <v>1.1708832021901798</v>
      </c>
      <c r="M42" s="14">
        <f t="shared" si="9"/>
        <v>321.33529440508181</v>
      </c>
      <c r="N42" s="14">
        <f t="shared" si="10"/>
        <v>5438.1553087246202</v>
      </c>
      <c r="O42" s="14">
        <f t="shared" si="11"/>
        <v>0.9867619214657144</v>
      </c>
      <c r="P42" s="14">
        <f t="shared" si="12"/>
        <v>321.33214689158785</v>
      </c>
      <c r="Q42" s="14">
        <f t="shared" si="13"/>
        <v>23.437456225203331</v>
      </c>
      <c r="R42" s="14">
        <f t="shared" si="14"/>
        <v>23.435288400353645</v>
      </c>
      <c r="S42" s="14">
        <f t="shared" si="15"/>
        <v>-36.286829346759596</v>
      </c>
      <c r="T42" s="14">
        <f t="shared" si="16"/>
        <v>-14.388352516067625</v>
      </c>
      <c r="U42" s="14">
        <f t="shared" si="17"/>
        <v>4.3019414643659187E-2</v>
      </c>
      <c r="V42" s="14">
        <f t="shared" si="18"/>
        <v>-14.236305944240195</v>
      </c>
      <c r="W42" s="14">
        <f t="shared" si="19"/>
        <v>84.074048881661824</v>
      </c>
      <c r="X42" s="11">
        <f t="shared" si="20"/>
        <v>0.5057196569057224</v>
      </c>
      <c r="Y42" s="11">
        <f t="shared" si="21"/>
        <v>0.27218063223443956</v>
      </c>
      <c r="Z42" s="11">
        <f t="shared" si="22"/>
        <v>0.73925868157700525</v>
      </c>
      <c r="AA42" s="14">
        <f t="shared" si="23"/>
        <v>672.59239105329459</v>
      </c>
      <c r="AB42" s="14">
        <f t="shared" si="24"/>
        <v>711.76369405575997</v>
      </c>
      <c r="AC42" s="14">
        <f t="shared" si="25"/>
        <v>-2.0590764860600075</v>
      </c>
      <c r="AD42" s="14">
        <f t="shared" si="0"/>
        <v>39.472754586651988</v>
      </c>
      <c r="AE42" s="14">
        <f t="shared" si="26"/>
        <v>50.527245413348012</v>
      </c>
      <c r="AF42" s="14">
        <f t="shared" si="27"/>
        <v>1.3280137630878314E-2</v>
      </c>
      <c r="AG42" s="14">
        <f t="shared" si="28"/>
        <v>50.540525550978892</v>
      </c>
      <c r="AH42" s="14">
        <f t="shared" si="1"/>
        <v>176.8616898056631</v>
      </c>
    </row>
    <row r="43" spans="4:34" x14ac:dyDescent="0.3">
      <c r="D43" s="10">
        <f t="shared" si="29"/>
        <v>41681</v>
      </c>
      <c r="E43" s="11">
        <f t="shared" si="2"/>
        <v>0.5</v>
      </c>
      <c r="F43" s="12">
        <f t="shared" si="3"/>
        <v>2456699.6666666665</v>
      </c>
      <c r="G43" s="13">
        <f t="shared" si="4"/>
        <v>0.14112708190736514</v>
      </c>
      <c r="I43" s="14">
        <f t="shared" si="5"/>
        <v>321.15005856539938</v>
      </c>
      <c r="J43" s="14">
        <f t="shared" si="6"/>
        <v>5437.970025802967</v>
      </c>
      <c r="K43" s="14">
        <f t="shared" si="7"/>
        <v>1.6702698917392553E-2</v>
      </c>
      <c r="L43" s="14">
        <f t="shared" si="8"/>
        <v>1.1971832421631312</v>
      </c>
      <c r="M43" s="14">
        <f t="shared" si="9"/>
        <v>322.34724180756251</v>
      </c>
      <c r="N43" s="14">
        <f t="shared" si="10"/>
        <v>5439.1672090451302</v>
      </c>
      <c r="O43" s="14">
        <f t="shared" si="11"/>
        <v>0.98694143807768964</v>
      </c>
      <c r="P43" s="14">
        <f t="shared" si="12"/>
        <v>322.34409055199558</v>
      </c>
      <c r="Q43" s="14">
        <f t="shared" si="13"/>
        <v>23.437455869168211</v>
      </c>
      <c r="R43" s="14">
        <f t="shared" si="14"/>
        <v>23.435286786768735</v>
      </c>
      <c r="S43" s="14">
        <f t="shared" si="15"/>
        <v>-35.29868716306882</v>
      </c>
      <c r="T43" s="14">
        <f t="shared" si="16"/>
        <v>-14.061901551103148</v>
      </c>
      <c r="U43" s="14">
        <f t="shared" si="17"/>
        <v>4.3019408551183358E-2</v>
      </c>
      <c r="V43" s="14">
        <f t="shared" si="18"/>
        <v>-14.246231524304566</v>
      </c>
      <c r="W43" s="14">
        <f t="shared" si="19"/>
        <v>84.235775753089925</v>
      </c>
      <c r="X43" s="11">
        <f t="shared" si="20"/>
        <v>0.50572654966965591</v>
      </c>
      <c r="Y43" s="11">
        <f t="shared" si="21"/>
        <v>0.27173828368885061</v>
      </c>
      <c r="Z43" s="11">
        <f t="shared" si="22"/>
        <v>0.73971481565046138</v>
      </c>
      <c r="AA43" s="14">
        <f t="shared" si="23"/>
        <v>673.8862060247194</v>
      </c>
      <c r="AB43" s="14">
        <f t="shared" si="24"/>
        <v>711.75376847569532</v>
      </c>
      <c r="AC43" s="14">
        <f t="shared" si="25"/>
        <v>-2.061557881076169</v>
      </c>
      <c r="AD43" s="14">
        <f t="shared" si="0"/>
        <v>39.146859140170562</v>
      </c>
      <c r="AE43" s="14">
        <f t="shared" si="26"/>
        <v>50.853140859829438</v>
      </c>
      <c r="AF43" s="14">
        <f t="shared" si="27"/>
        <v>1.3127169935279976E-2</v>
      </c>
      <c r="AG43" s="14">
        <f t="shared" si="28"/>
        <v>50.866268029764719</v>
      </c>
      <c r="AH43" s="14">
        <f t="shared" si="1"/>
        <v>176.83140148535176</v>
      </c>
    </row>
    <row r="44" spans="4:34" x14ac:dyDescent="0.3">
      <c r="D44" s="10">
        <f t="shared" si="29"/>
        <v>41682</v>
      </c>
      <c r="E44" s="11">
        <f t="shared" si="2"/>
        <v>0.5</v>
      </c>
      <c r="F44" s="12">
        <f t="shared" si="3"/>
        <v>2456700.6666666665</v>
      </c>
      <c r="G44" s="13">
        <f t="shared" si="4"/>
        <v>0.14115446041523647</v>
      </c>
      <c r="I44" s="14">
        <f t="shared" si="5"/>
        <v>322.13570592790711</v>
      </c>
      <c r="J44" s="14">
        <f t="shared" si="6"/>
        <v>5438.9556260835034</v>
      </c>
      <c r="K44" s="14">
        <f t="shared" si="7"/>
        <v>1.6702697765503025E-2</v>
      </c>
      <c r="L44" s="14">
        <f t="shared" si="8"/>
        <v>1.2231112039902983</v>
      </c>
      <c r="M44" s="14">
        <f t="shared" si="9"/>
        <v>323.35881713189741</v>
      </c>
      <c r="N44" s="14">
        <f t="shared" si="10"/>
        <v>5440.1787372874933</v>
      </c>
      <c r="O44" s="14">
        <f t="shared" si="11"/>
        <v>0.98712488857251524</v>
      </c>
      <c r="P44" s="14">
        <f t="shared" si="12"/>
        <v>323.35566213208898</v>
      </c>
      <c r="Q44" s="14">
        <f t="shared" si="13"/>
        <v>23.437455513133088</v>
      </c>
      <c r="R44" s="14">
        <f t="shared" si="14"/>
        <v>23.435285175036604</v>
      </c>
      <c r="S44" s="14">
        <f t="shared" si="15"/>
        <v>-34.313740258020282</v>
      </c>
      <c r="T44" s="14">
        <f t="shared" si="16"/>
        <v>-13.731567863907756</v>
      </c>
      <c r="U44" s="14">
        <f t="shared" si="17"/>
        <v>4.3019402465703592E-2</v>
      </c>
      <c r="V44" s="14">
        <f t="shared" si="18"/>
        <v>-14.243214857994005</v>
      </c>
      <c r="W44" s="14">
        <f t="shared" si="19"/>
        <v>84.39894173483772</v>
      </c>
      <c r="X44" s="11">
        <f t="shared" si="20"/>
        <v>0.50572445476249583</v>
      </c>
      <c r="Y44" s="11">
        <f t="shared" si="21"/>
        <v>0.27128294994350216</v>
      </c>
      <c r="Z44" s="11">
        <f t="shared" si="22"/>
        <v>0.74016595958148945</v>
      </c>
      <c r="AA44" s="14">
        <f t="shared" si="23"/>
        <v>675.19153387870176</v>
      </c>
      <c r="AB44" s="14">
        <f t="shared" si="24"/>
        <v>711.75678514200604</v>
      </c>
      <c r="AC44" s="14">
        <f t="shared" si="25"/>
        <v>-2.0608037144984905</v>
      </c>
      <c r="AD44" s="14">
        <f t="shared" si="0"/>
        <v>38.816931067063884</v>
      </c>
      <c r="AE44" s="14">
        <f t="shared" si="26"/>
        <v>51.183068932936116</v>
      </c>
      <c r="AF44" s="14">
        <f t="shared" si="27"/>
        <v>1.2973737015874086E-2</v>
      </c>
      <c r="AG44" s="14">
        <f t="shared" si="28"/>
        <v>51.196042669951993</v>
      </c>
      <c r="AH44" s="14">
        <f t="shared" si="1"/>
        <v>176.80536095710363</v>
      </c>
    </row>
    <row r="45" spans="4:34" x14ac:dyDescent="0.3">
      <c r="D45" s="10">
        <f t="shared" si="29"/>
        <v>41683</v>
      </c>
      <c r="E45" s="11">
        <f t="shared" si="2"/>
        <v>0.5</v>
      </c>
      <c r="F45" s="12">
        <f t="shared" si="3"/>
        <v>2456701.6666666665</v>
      </c>
      <c r="G45" s="13">
        <f t="shared" si="4"/>
        <v>0.14118183892310776</v>
      </c>
      <c r="I45" s="14">
        <f t="shared" si="5"/>
        <v>323.12135329041394</v>
      </c>
      <c r="J45" s="14">
        <f t="shared" si="6"/>
        <v>5439.9412263640397</v>
      </c>
      <c r="K45" s="14">
        <f t="shared" si="7"/>
        <v>1.6702696613613306E-2</v>
      </c>
      <c r="L45" s="14">
        <f t="shared" si="8"/>
        <v>1.2486592927578883</v>
      </c>
      <c r="M45" s="14">
        <f t="shared" si="9"/>
        <v>324.37001258317184</v>
      </c>
      <c r="N45" s="14">
        <f t="shared" si="10"/>
        <v>5441.1898856567977</v>
      </c>
      <c r="O45" s="14">
        <f t="shared" si="11"/>
        <v>0.98731221432193339</v>
      </c>
      <c r="P45" s="14">
        <f t="shared" si="12"/>
        <v>324.36685383695658</v>
      </c>
      <c r="Q45" s="14">
        <f t="shared" si="13"/>
        <v>23.437455157097965</v>
      </c>
      <c r="R45" s="14">
        <f t="shared" si="14"/>
        <v>23.435283565158326</v>
      </c>
      <c r="S45" s="14">
        <f t="shared" si="15"/>
        <v>-33.331949176069706</v>
      </c>
      <c r="T45" s="14">
        <f t="shared" si="16"/>
        <v>-13.397467278431712</v>
      </c>
      <c r="U45" s="14">
        <f t="shared" si="17"/>
        <v>4.3019396387223963E-2</v>
      </c>
      <c r="V45" s="14">
        <f t="shared" si="18"/>
        <v>-14.227414979204895</v>
      </c>
      <c r="W45" s="14">
        <f t="shared" si="19"/>
        <v>84.56348737310897</v>
      </c>
      <c r="X45" s="11">
        <f t="shared" si="20"/>
        <v>0.50571348262444782</v>
      </c>
      <c r="Y45" s="11">
        <f t="shared" si="21"/>
        <v>0.27081490658803398</v>
      </c>
      <c r="Z45" s="11">
        <f t="shared" si="22"/>
        <v>0.74061205866086166</v>
      </c>
      <c r="AA45" s="14">
        <f t="shared" si="23"/>
        <v>676.50789898487176</v>
      </c>
      <c r="AB45" s="14">
        <f t="shared" si="24"/>
        <v>711.77258502079508</v>
      </c>
      <c r="AC45" s="14">
        <f t="shared" si="25"/>
        <v>-2.0568537448012307</v>
      </c>
      <c r="AD45" s="14">
        <f t="shared" si="0"/>
        <v>38.483084427397237</v>
      </c>
      <c r="AE45" s="14">
        <f t="shared" si="26"/>
        <v>51.516915572602763</v>
      </c>
      <c r="AF45" s="14">
        <f t="shared" si="27"/>
        <v>1.2819913479264347E-2</v>
      </c>
      <c r="AG45" s="14">
        <f t="shared" si="28"/>
        <v>51.529735486082025</v>
      </c>
      <c r="AH45" s="14">
        <f t="shared" si="1"/>
        <v>176.78362047695521</v>
      </c>
    </row>
    <row r="46" spans="4:34" x14ac:dyDescent="0.3">
      <c r="D46" s="10">
        <f t="shared" si="29"/>
        <v>41684</v>
      </c>
      <c r="E46" s="11">
        <f t="shared" si="2"/>
        <v>0.5</v>
      </c>
      <c r="F46" s="12">
        <f t="shared" si="3"/>
        <v>2456702.6666666665</v>
      </c>
      <c r="G46" s="13">
        <f t="shared" si="4"/>
        <v>0.14120921743097908</v>
      </c>
      <c r="I46" s="14">
        <f t="shared" si="5"/>
        <v>324.10700065292258</v>
      </c>
      <c r="J46" s="14">
        <f t="shared" si="6"/>
        <v>5440.926826644577</v>
      </c>
      <c r="K46" s="14">
        <f t="shared" si="7"/>
        <v>1.6702695461723396E-2</v>
      </c>
      <c r="L46" s="14">
        <f t="shared" si="8"/>
        <v>1.2738198481047323</v>
      </c>
      <c r="M46" s="14">
        <f t="shared" si="9"/>
        <v>325.3808205010273</v>
      </c>
      <c r="N46" s="14">
        <f t="shared" si="10"/>
        <v>5442.2006464926817</v>
      </c>
      <c r="O46" s="14">
        <f t="shared" si="11"/>
        <v>0.98750335552578317</v>
      </c>
      <c r="P46" s="14">
        <f t="shared" si="12"/>
        <v>325.377658006243</v>
      </c>
      <c r="Q46" s="14">
        <f t="shared" si="13"/>
        <v>23.437454801062845</v>
      </c>
      <c r="R46" s="14">
        <f t="shared" si="14"/>
        <v>23.435281957134979</v>
      </c>
      <c r="S46" s="14">
        <f t="shared" si="15"/>
        <v>-32.353271512234812</v>
      </c>
      <c r="T46" s="14">
        <f t="shared" si="16"/>
        <v>-13.059715581775025</v>
      </c>
      <c r="U46" s="14">
        <f t="shared" si="17"/>
        <v>4.3019390315748522E-2</v>
      </c>
      <c r="V46" s="14">
        <f t="shared" si="18"/>
        <v>-14.199003940666426</v>
      </c>
      <c r="W46" s="14">
        <f t="shared" si="19"/>
        <v>84.729354536955768</v>
      </c>
      <c r="X46" s="11">
        <f t="shared" si="20"/>
        <v>0.50569375273657391</v>
      </c>
      <c r="Y46" s="11">
        <f t="shared" si="21"/>
        <v>0.27033443457836348</v>
      </c>
      <c r="Z46" s="11">
        <f t="shared" si="22"/>
        <v>0.74105307089478445</v>
      </c>
      <c r="AA46" s="14">
        <f t="shared" si="23"/>
        <v>677.83483629564614</v>
      </c>
      <c r="AB46" s="14">
        <f t="shared" si="24"/>
        <v>711.80099605933356</v>
      </c>
      <c r="AC46" s="14">
        <f t="shared" si="25"/>
        <v>-2.0497509851666109</v>
      </c>
      <c r="AD46" s="14">
        <f t="shared" si="0"/>
        <v>38.145434033040367</v>
      </c>
      <c r="AE46" s="14">
        <f t="shared" si="26"/>
        <v>51.854565966959633</v>
      </c>
      <c r="AF46" s="14">
        <f t="shared" si="27"/>
        <v>1.2665771531297321E-2</v>
      </c>
      <c r="AG46" s="14">
        <f t="shared" si="28"/>
        <v>51.867231738490929</v>
      </c>
      <c r="AH46" s="14">
        <f t="shared" si="1"/>
        <v>176.76623112358175</v>
      </c>
    </row>
    <row r="47" spans="4:34" x14ac:dyDescent="0.3">
      <c r="D47" s="10">
        <f t="shared" si="29"/>
        <v>41685</v>
      </c>
      <c r="E47" s="11">
        <f t="shared" si="2"/>
        <v>0.5</v>
      </c>
      <c r="F47" s="12">
        <f t="shared" si="3"/>
        <v>2456703.6666666665</v>
      </c>
      <c r="G47" s="13">
        <f t="shared" si="4"/>
        <v>0.14123659593885041</v>
      </c>
      <c r="I47" s="14">
        <f t="shared" si="5"/>
        <v>325.09264801543031</v>
      </c>
      <c r="J47" s="14">
        <f t="shared" si="6"/>
        <v>5441.9124269251124</v>
      </c>
      <c r="K47" s="14">
        <f t="shared" si="7"/>
        <v>1.6702694309833295E-2</v>
      </c>
      <c r="L47" s="14">
        <f t="shared" si="8"/>
        <v>1.2985853465833068</v>
      </c>
      <c r="M47" s="14">
        <f t="shared" si="9"/>
        <v>326.39123336201362</v>
      </c>
      <c r="N47" s="14">
        <f t="shared" si="10"/>
        <v>5443.2110122716958</v>
      </c>
      <c r="O47" s="14">
        <f t="shared" si="11"/>
        <v>0.9876982512351562</v>
      </c>
      <c r="P47" s="14">
        <f t="shared" si="12"/>
        <v>326.38806711650142</v>
      </c>
      <c r="Q47" s="14">
        <f t="shared" si="13"/>
        <v>23.437454445027722</v>
      </c>
      <c r="R47" s="14">
        <f t="shared" si="14"/>
        <v>23.43528035096762</v>
      </c>
      <c r="S47" s="14">
        <f t="shared" si="15"/>
        <v>-31.37766202570705</v>
      </c>
      <c r="T47" s="14">
        <f t="shared" si="16"/>
        <v>-12.718428474561835</v>
      </c>
      <c r="U47" s="14">
        <f t="shared" si="17"/>
        <v>4.3019384251281288E-2</v>
      </c>
      <c r="V47" s="14">
        <f t="shared" si="18"/>
        <v>-14.158166318391766</v>
      </c>
      <c r="W47" s="14">
        <f t="shared" si="19"/>
        <v>84.896486423840528</v>
      </c>
      <c r="X47" s="11">
        <f t="shared" si="20"/>
        <v>0.50566539327666093</v>
      </c>
      <c r="Y47" s="11">
        <f t="shared" si="21"/>
        <v>0.26984181987710393</v>
      </c>
      <c r="Z47" s="11">
        <f t="shared" si="22"/>
        <v>0.741488966676218</v>
      </c>
      <c r="AA47" s="14">
        <f t="shared" si="23"/>
        <v>679.17189139072423</v>
      </c>
      <c r="AB47" s="14">
        <f t="shared" si="24"/>
        <v>711.84183368160825</v>
      </c>
      <c r="AC47" s="14">
        <f t="shared" si="25"/>
        <v>-2.0395415795979375</v>
      </c>
      <c r="AD47" s="14">
        <f t="shared" si="0"/>
        <v>37.804095395004488</v>
      </c>
      <c r="AE47" s="14">
        <f t="shared" si="26"/>
        <v>52.195904604995512</v>
      </c>
      <c r="AF47" s="14">
        <f t="shared" si="27"/>
        <v>1.2511380985826645E-2</v>
      </c>
      <c r="AG47" s="14">
        <f t="shared" si="28"/>
        <v>52.20841598598134</v>
      </c>
      <c r="AH47" s="14">
        <f t="shared" si="1"/>
        <v>176.75324283604846</v>
      </c>
    </row>
    <row r="48" spans="4:34" x14ac:dyDescent="0.3">
      <c r="D48" s="10">
        <f t="shared" si="29"/>
        <v>41686</v>
      </c>
      <c r="E48" s="11">
        <f t="shared" si="2"/>
        <v>0.5</v>
      </c>
      <c r="F48" s="12">
        <f t="shared" si="3"/>
        <v>2456704.6666666665</v>
      </c>
      <c r="G48" s="13">
        <f t="shared" si="4"/>
        <v>0.14126397444672173</v>
      </c>
      <c r="I48" s="14">
        <f t="shared" si="5"/>
        <v>326.07829537793987</v>
      </c>
      <c r="J48" s="14">
        <f t="shared" si="6"/>
        <v>5442.8980272056488</v>
      </c>
      <c r="K48" s="14">
        <f t="shared" si="7"/>
        <v>1.6702693157943007E-2</v>
      </c>
      <c r="L48" s="14">
        <f t="shared" si="8"/>
        <v>1.3229484039518691</v>
      </c>
      <c r="M48" s="14">
        <f t="shared" si="9"/>
        <v>327.40124378189171</v>
      </c>
      <c r="N48" s="14">
        <f t="shared" si="10"/>
        <v>5444.2209756096008</v>
      </c>
      <c r="O48" s="14">
        <f t="shared" si="11"/>
        <v>0.98789683937590678</v>
      </c>
      <c r="P48" s="14">
        <f t="shared" si="12"/>
        <v>327.39807378349582</v>
      </c>
      <c r="Q48" s="14">
        <f t="shared" si="13"/>
        <v>23.437454088992602</v>
      </c>
      <c r="R48" s="14">
        <f t="shared" si="14"/>
        <v>23.435278746657332</v>
      </c>
      <c r="S48" s="14">
        <f t="shared" si="15"/>
        <v>-30.405072752965363</v>
      </c>
      <c r="T48" s="14">
        <f t="shared" si="16"/>
        <v>-12.373721524485664</v>
      </c>
      <c r="U48" s="14">
        <f t="shared" si="17"/>
        <v>4.3019378193826313E-2</v>
      </c>
      <c r="V48" s="14">
        <f t="shared" si="18"/>
        <v>-14.105098708798701</v>
      </c>
      <c r="W48" s="14">
        <f t="shared" si="19"/>
        <v>85.064827560777658</v>
      </c>
      <c r="X48" s="11">
        <f t="shared" si="20"/>
        <v>0.50562854076999908</v>
      </c>
      <c r="Y48" s="11">
        <f t="shared" si="21"/>
        <v>0.26933735310117224</v>
      </c>
      <c r="Z48" s="11">
        <f t="shared" si="22"/>
        <v>0.74191972843882592</v>
      </c>
      <c r="AA48" s="14">
        <f t="shared" si="23"/>
        <v>680.51862048622127</v>
      </c>
      <c r="AB48" s="14">
        <f t="shared" si="24"/>
        <v>711.89490129120122</v>
      </c>
      <c r="AC48" s="14">
        <f t="shared" si="25"/>
        <v>-2.0262746771996945</v>
      </c>
      <c r="AD48" s="14">
        <f t="shared" si="0"/>
        <v>37.459184671317502</v>
      </c>
      <c r="AE48" s="14">
        <f t="shared" si="26"/>
        <v>52.540815328682498</v>
      </c>
      <c r="AF48" s="14">
        <f t="shared" si="27"/>
        <v>1.2356809279520506E-2</v>
      </c>
      <c r="AG48" s="14">
        <f t="shared" si="28"/>
        <v>52.553172137962022</v>
      </c>
      <c r="AH48" s="14">
        <f t="shared" si="1"/>
        <v>176.74470445624638</v>
      </c>
    </row>
    <row r="49" spans="4:34" x14ac:dyDescent="0.3">
      <c r="D49" s="10">
        <f t="shared" si="29"/>
        <v>41687</v>
      </c>
      <c r="E49" s="11">
        <f t="shared" si="2"/>
        <v>0.5</v>
      </c>
      <c r="F49" s="12">
        <f t="shared" si="3"/>
        <v>2456705.6666666665</v>
      </c>
      <c r="G49" s="13">
        <f t="shared" si="4"/>
        <v>0.14129135295459305</v>
      </c>
      <c r="I49" s="14">
        <f t="shared" si="5"/>
        <v>327.06394274045033</v>
      </c>
      <c r="J49" s="14">
        <f t="shared" si="6"/>
        <v>5443.8836274861851</v>
      </c>
      <c r="K49" s="14">
        <f t="shared" si="7"/>
        <v>1.6702692006052525E-2</v>
      </c>
      <c r="L49" s="14">
        <f t="shared" si="8"/>
        <v>1.3469017773963252</v>
      </c>
      <c r="M49" s="14">
        <f t="shared" si="9"/>
        <v>328.41084451784667</v>
      </c>
      <c r="N49" s="14">
        <f t="shared" si="10"/>
        <v>5445.230529263581</v>
      </c>
      <c r="O49" s="14">
        <f t="shared" si="11"/>
        <v>0.98809905677249876</v>
      </c>
      <c r="P49" s="14">
        <f t="shared" si="12"/>
        <v>328.4076707644146</v>
      </c>
      <c r="Q49" s="14">
        <f t="shared" si="13"/>
        <v>23.437453732957479</v>
      </c>
      <c r="R49" s="14">
        <f t="shared" si="14"/>
        <v>23.435277144205166</v>
      </c>
      <c r="S49" s="14">
        <f t="shared" si="15"/>
        <v>-29.435453120173353</v>
      </c>
      <c r="T49" s="14">
        <f t="shared" si="16"/>
        <v>-12.025710122979326</v>
      </c>
      <c r="U49" s="14">
        <f t="shared" si="17"/>
        <v>4.3019372143387587E-2</v>
      </c>
      <c r="V49" s="14">
        <f t="shared" si="18"/>
        <v>-14.040009220212182</v>
      </c>
      <c r="W49" s="14">
        <f t="shared" si="19"/>
        <v>85.234323801288568</v>
      </c>
      <c r="X49" s="11">
        <f t="shared" si="20"/>
        <v>0.50558333973625846</v>
      </c>
      <c r="Y49" s="11">
        <f t="shared" si="21"/>
        <v>0.26882132917712354</v>
      </c>
      <c r="Z49" s="11">
        <f t="shared" si="22"/>
        <v>0.74234535029539328</v>
      </c>
      <c r="AA49" s="14">
        <f t="shared" si="23"/>
        <v>681.87459041030854</v>
      </c>
      <c r="AB49" s="14">
        <f t="shared" si="24"/>
        <v>711.95999077978786</v>
      </c>
      <c r="AC49" s="14">
        <f t="shared" si="25"/>
        <v>-2.0100023050530353</v>
      </c>
      <c r="AD49" s="14">
        <f t="shared" si="0"/>
        <v>37.110818615488022</v>
      </c>
      <c r="AE49" s="14">
        <f t="shared" si="26"/>
        <v>52.889181384511978</v>
      </c>
      <c r="AF49" s="14">
        <f t="shared" si="27"/>
        <v>1.2202121492270242E-2</v>
      </c>
      <c r="AG49" s="14">
        <f t="shared" si="28"/>
        <v>52.901383506004251</v>
      </c>
      <c r="AH49" s="14">
        <f t="shared" si="1"/>
        <v>176.74066377594397</v>
      </c>
    </row>
    <row r="50" spans="4:34" x14ac:dyDescent="0.3">
      <c r="D50" s="10">
        <f t="shared" si="29"/>
        <v>41688</v>
      </c>
      <c r="E50" s="11">
        <f t="shared" si="2"/>
        <v>0.5</v>
      </c>
      <c r="F50" s="12">
        <f t="shared" si="3"/>
        <v>2456706.6666666665</v>
      </c>
      <c r="G50" s="13">
        <f t="shared" si="4"/>
        <v>0.14131873146246438</v>
      </c>
      <c r="I50" s="14">
        <f t="shared" si="5"/>
        <v>328.04959010296079</v>
      </c>
      <c r="J50" s="14">
        <f t="shared" si="6"/>
        <v>5444.8692277667205</v>
      </c>
      <c r="K50" s="14">
        <f t="shared" si="7"/>
        <v>1.6702690854161859E-2</v>
      </c>
      <c r="L50" s="14">
        <f t="shared" si="8"/>
        <v>1.3704383676819065</v>
      </c>
      <c r="M50" s="14">
        <f t="shared" si="9"/>
        <v>329.42002847064271</v>
      </c>
      <c r="N50" s="14">
        <f t="shared" si="10"/>
        <v>5446.2396661344028</v>
      </c>
      <c r="O50" s="14">
        <f t="shared" si="11"/>
        <v>0.98830483917218015</v>
      </c>
      <c r="P50" s="14">
        <f t="shared" si="12"/>
        <v>329.4168509600251</v>
      </c>
      <c r="Q50" s="14">
        <f t="shared" si="13"/>
        <v>23.437453376922356</v>
      </c>
      <c r="R50" s="14">
        <f t="shared" si="14"/>
        <v>23.435275543612196</v>
      </c>
      <c r="S50" s="14">
        <f t="shared" si="15"/>
        <v>-28.468750054598924</v>
      </c>
      <c r="T50" s="14">
        <f t="shared" si="16"/>
        <v>-11.674509444934868</v>
      </c>
      <c r="U50" s="14">
        <f t="shared" si="17"/>
        <v>4.3019366099969154E-2</v>
      </c>
      <c r="V50" s="14">
        <f t="shared" si="18"/>
        <v>-13.963116960421198</v>
      </c>
      <c r="W50" s="14">
        <f t="shared" si="19"/>
        <v>85.404922318412801</v>
      </c>
      <c r="X50" s="11">
        <f t="shared" si="20"/>
        <v>0.5055299423336258</v>
      </c>
      <c r="Y50" s="11">
        <f t="shared" si="21"/>
        <v>0.26829404700470139</v>
      </c>
      <c r="Z50" s="11">
        <f t="shared" si="22"/>
        <v>0.74276583766255033</v>
      </c>
      <c r="AA50" s="14">
        <f t="shared" si="23"/>
        <v>683.23937854730241</v>
      </c>
      <c r="AB50" s="14">
        <f t="shared" si="24"/>
        <v>712.0368830395787</v>
      </c>
      <c r="AC50" s="14">
        <f t="shared" si="25"/>
        <v>-1.9907792401053257</v>
      </c>
      <c r="AD50" s="14">
        <f t="shared" si="0"/>
        <v>36.759114525589915</v>
      </c>
      <c r="AE50" s="14">
        <f t="shared" si="26"/>
        <v>53.240885474410085</v>
      </c>
      <c r="AF50" s="14">
        <f t="shared" si="27"/>
        <v>1.2047380372757668E-2</v>
      </c>
      <c r="AG50" s="14">
        <f t="shared" si="28"/>
        <v>53.252932854782841</v>
      </c>
      <c r="AH50" s="14">
        <f t="shared" si="1"/>
        <v>176.7411675883543</v>
      </c>
    </row>
    <row r="51" spans="4:34" x14ac:dyDescent="0.3">
      <c r="D51" s="10">
        <f t="shared" si="29"/>
        <v>41689</v>
      </c>
      <c r="E51" s="11">
        <f t="shared" si="2"/>
        <v>0.5</v>
      </c>
      <c r="F51" s="12">
        <f t="shared" si="3"/>
        <v>2456707.6666666665</v>
      </c>
      <c r="G51" s="13">
        <f t="shared" si="4"/>
        <v>0.1413461099703357</v>
      </c>
      <c r="I51" s="14">
        <f t="shared" si="5"/>
        <v>329.03523746547125</v>
      </c>
      <c r="J51" s="14">
        <f t="shared" si="6"/>
        <v>5445.854828047256</v>
      </c>
      <c r="K51" s="14">
        <f t="shared" si="7"/>
        <v>1.6702689702270998E-2</v>
      </c>
      <c r="L51" s="14">
        <f t="shared" si="8"/>
        <v>1.3935512212337573</v>
      </c>
      <c r="M51" s="14">
        <f t="shared" si="9"/>
        <v>330.42878868670499</v>
      </c>
      <c r="N51" s="14">
        <f t="shared" si="10"/>
        <v>5447.2483792684898</v>
      </c>
      <c r="O51" s="14">
        <f t="shared" si="11"/>
        <v>0.98851412126946558</v>
      </c>
      <c r="P51" s="14">
        <f t="shared" si="12"/>
        <v>330.42560741675578</v>
      </c>
      <c r="Q51" s="14">
        <f t="shared" si="13"/>
        <v>23.437453020887236</v>
      </c>
      <c r="R51" s="14">
        <f t="shared" si="14"/>
        <v>23.435273944879484</v>
      </c>
      <c r="S51" s="14">
        <f t="shared" si="15"/>
        <v>-27.504908094860131</v>
      </c>
      <c r="T51" s="14">
        <f t="shared" si="16"/>
        <v>-11.320234411407204</v>
      </c>
      <c r="U51" s="14">
        <f t="shared" si="17"/>
        <v>4.3019360063575027E-2</v>
      </c>
      <c r="V51" s="14">
        <f t="shared" si="18"/>
        <v>-13.874651521921582</v>
      </c>
      <c r="W51" s="14">
        <f t="shared" si="19"/>
        <v>85.576571594009451</v>
      </c>
      <c r="X51" s="11">
        <f t="shared" si="20"/>
        <v>0.50546850800133447</v>
      </c>
      <c r="Y51" s="11">
        <f t="shared" si="21"/>
        <v>0.26775580912908603</v>
      </c>
      <c r="Z51" s="11">
        <f t="shared" si="22"/>
        <v>0.74318120687358291</v>
      </c>
      <c r="AA51" s="14">
        <f t="shared" si="23"/>
        <v>684.61257275207561</v>
      </c>
      <c r="AB51" s="14">
        <f t="shared" si="24"/>
        <v>712.12534847807842</v>
      </c>
      <c r="AC51" s="14">
        <f t="shared" si="25"/>
        <v>-1.9686628804803945</v>
      </c>
      <c r="AD51" s="14">
        <f t="shared" si="0"/>
        <v>36.404190194013964</v>
      </c>
      <c r="AE51" s="14">
        <f t="shared" si="26"/>
        <v>53.595809805986036</v>
      </c>
      <c r="AF51" s="14">
        <f t="shared" si="27"/>
        <v>1.1892646368755653E-2</v>
      </c>
      <c r="AG51" s="14">
        <f t="shared" si="28"/>
        <v>53.607702452354793</v>
      </c>
      <c r="AH51" s="14">
        <f t="shared" si="1"/>
        <v>176.74626174412265</v>
      </c>
    </row>
    <row r="52" spans="4:34" x14ac:dyDescent="0.3">
      <c r="D52" s="10">
        <f t="shared" si="29"/>
        <v>41690</v>
      </c>
      <c r="E52" s="11">
        <f t="shared" si="2"/>
        <v>0.5</v>
      </c>
      <c r="F52" s="12">
        <f t="shared" si="3"/>
        <v>2456708.6666666665</v>
      </c>
      <c r="G52" s="13">
        <f t="shared" si="4"/>
        <v>0.14137348847820702</v>
      </c>
      <c r="I52" s="14">
        <f t="shared" si="5"/>
        <v>330.02088482798263</v>
      </c>
      <c r="J52" s="14">
        <f t="shared" si="6"/>
        <v>5446.8404283277914</v>
      </c>
      <c r="K52" s="14">
        <f t="shared" si="7"/>
        <v>1.670268855037995E-2</v>
      </c>
      <c r="L52" s="14">
        <f t="shared" si="8"/>
        <v>1.4162335321458821</v>
      </c>
      <c r="M52" s="14">
        <f t="shared" si="9"/>
        <v>331.43711836012852</v>
      </c>
      <c r="N52" s="14">
        <f t="shared" si="10"/>
        <v>5448.2566618599376</v>
      </c>
      <c r="O52" s="14">
        <f t="shared" si="11"/>
        <v>0.98872683673091943</v>
      </c>
      <c r="P52" s="14">
        <f t="shared" si="12"/>
        <v>331.43393332870477</v>
      </c>
      <c r="Q52" s="14">
        <f t="shared" si="13"/>
        <v>23.437452664852113</v>
      </c>
      <c r="R52" s="14">
        <f t="shared" si="14"/>
        <v>23.435272348008088</v>
      </c>
      <c r="S52" s="14">
        <f t="shared" si="15"/>
        <v>-26.543869499810356</v>
      </c>
      <c r="T52" s="14">
        <f t="shared" si="16"/>
        <v>-10.962999655226469</v>
      </c>
      <c r="U52" s="14">
        <f t="shared" si="17"/>
        <v>4.3019354034209194E-2</v>
      </c>
      <c r="V52" s="14">
        <f t="shared" si="18"/>
        <v>-13.774852466426156</v>
      </c>
      <c r="W52" s="14">
        <f t="shared" si="19"/>
        <v>85.74922140458041</v>
      </c>
      <c r="X52" s="11">
        <f t="shared" si="20"/>
        <v>0.50539920310168485</v>
      </c>
      <c r="Y52" s="11">
        <f t="shared" si="21"/>
        <v>0.2672069214222948</v>
      </c>
      <c r="Z52" s="11">
        <f t="shared" si="22"/>
        <v>0.74359148478107484</v>
      </c>
      <c r="AA52" s="14">
        <f t="shared" si="23"/>
        <v>685.99377123664328</v>
      </c>
      <c r="AB52" s="14">
        <f t="shared" si="24"/>
        <v>712.22514753357382</v>
      </c>
      <c r="AC52" s="14">
        <f t="shared" si="25"/>
        <v>-1.9437131166065456</v>
      </c>
      <c r="AD52" s="14">
        <f t="shared" si="0"/>
        <v>36.046163857931965</v>
      </c>
      <c r="AE52" s="14">
        <f t="shared" si="26"/>
        <v>53.953836142068035</v>
      </c>
      <c r="AF52" s="14">
        <f t="shared" si="27"/>
        <v>1.1737977661747527E-2</v>
      </c>
      <c r="AG52" s="14">
        <f t="shared" si="28"/>
        <v>53.96557411972978</v>
      </c>
      <c r="AH52" s="14">
        <f t="shared" si="1"/>
        <v>176.75599121159655</v>
      </c>
    </row>
    <row r="53" spans="4:34" x14ac:dyDescent="0.3">
      <c r="D53" s="10">
        <f t="shared" si="29"/>
        <v>41691</v>
      </c>
      <c r="E53" s="11">
        <f t="shared" si="2"/>
        <v>0.5</v>
      </c>
      <c r="F53" s="12">
        <f t="shared" si="3"/>
        <v>2456709.6666666665</v>
      </c>
      <c r="G53" s="13">
        <f t="shared" si="4"/>
        <v>0.14140086698607834</v>
      </c>
      <c r="I53" s="14">
        <f t="shared" si="5"/>
        <v>331.00653219049491</v>
      </c>
      <c r="J53" s="14">
        <f t="shared" si="6"/>
        <v>5447.8260286083259</v>
      </c>
      <c r="K53" s="14">
        <f t="shared" si="7"/>
        <v>1.6702687398488708E-2</v>
      </c>
      <c r="L53" s="14">
        <f t="shared" si="8"/>
        <v>1.4384786441181667</v>
      </c>
      <c r="M53" s="14">
        <f t="shared" si="9"/>
        <v>332.44501083461307</v>
      </c>
      <c r="N53" s="14">
        <f t="shared" si="10"/>
        <v>5449.2645072524438</v>
      </c>
      <c r="O53" s="14">
        <f t="shared" si="11"/>
        <v>0.9889429182202143</v>
      </c>
      <c r="P53" s="14">
        <f t="shared" si="12"/>
        <v>332.44182203957507</v>
      </c>
      <c r="Q53" s="14">
        <f t="shared" si="13"/>
        <v>23.437452308816994</v>
      </c>
      <c r="R53" s="14">
        <f t="shared" si="14"/>
        <v>23.435270752999074</v>
      </c>
      <c r="S53" s="14">
        <f t="shared" si="15"/>
        <v>-25.585574355898128</v>
      </c>
      <c r="T53" s="14">
        <f t="shared" si="16"/>
        <v>-10.602919489439522</v>
      </c>
      <c r="U53" s="14">
        <f t="shared" si="17"/>
        <v>4.3019348011875687E-2</v>
      </c>
      <c r="V53" s="14">
        <f t="shared" si="18"/>
        <v>-13.663968810169672</v>
      </c>
      <c r="W53" s="14">
        <f t="shared" si="19"/>
        <v>85.922822803842863</v>
      </c>
      <c r="X53" s="11">
        <f t="shared" si="20"/>
        <v>0.50532220056261778</v>
      </c>
      <c r="Y53" s="11">
        <f t="shared" si="21"/>
        <v>0.26664769277416539</v>
      </c>
      <c r="Z53" s="11">
        <f t="shared" si="22"/>
        <v>0.74399670835107024</v>
      </c>
      <c r="AA53" s="14">
        <f t="shared" si="23"/>
        <v>687.3825824307429</v>
      </c>
      <c r="AB53" s="14">
        <f t="shared" si="24"/>
        <v>712.33603118983046</v>
      </c>
      <c r="AC53" s="14">
        <f t="shared" si="25"/>
        <v>-1.9159922025423839</v>
      </c>
      <c r="AD53" s="14">
        <f t="shared" si="0"/>
        <v>35.685154150518841</v>
      </c>
      <c r="AE53" s="14">
        <f t="shared" si="26"/>
        <v>54.314845849481159</v>
      </c>
      <c r="AF53" s="14">
        <f t="shared" si="27"/>
        <v>1.158343020546425E-2</v>
      </c>
      <c r="AG53" s="14">
        <f t="shared" si="28"/>
        <v>54.326429279686621</v>
      </c>
      <c r="AH53" s="14">
        <f t="shared" si="1"/>
        <v>176.77040014126067</v>
      </c>
    </row>
    <row r="54" spans="4:34" x14ac:dyDescent="0.3">
      <c r="D54" s="10">
        <f t="shared" si="29"/>
        <v>41692</v>
      </c>
      <c r="E54" s="11">
        <f t="shared" si="2"/>
        <v>0.5</v>
      </c>
      <c r="F54" s="12">
        <f t="shared" si="3"/>
        <v>2456710.6666666665</v>
      </c>
      <c r="G54" s="13">
        <f t="shared" si="4"/>
        <v>0.14142824549394967</v>
      </c>
      <c r="I54" s="14">
        <f t="shared" si="5"/>
        <v>331.99217955300719</v>
      </c>
      <c r="J54" s="14">
        <f t="shared" si="6"/>
        <v>5448.8116288888614</v>
      </c>
      <c r="K54" s="14">
        <f t="shared" si="7"/>
        <v>1.6702686246597279E-2</v>
      </c>
      <c r="L54" s="14">
        <f t="shared" si="8"/>
        <v>1.4602800523211019</v>
      </c>
      <c r="M54" s="14">
        <f t="shared" si="9"/>
        <v>333.45245960532827</v>
      </c>
      <c r="N54" s="14">
        <f t="shared" si="10"/>
        <v>5450.2719089411821</v>
      </c>
      <c r="O54" s="14">
        <f t="shared" si="11"/>
        <v>0.98916229742346462</v>
      </c>
      <c r="P54" s="14">
        <f t="shared" si="12"/>
        <v>333.44926704453957</v>
      </c>
      <c r="Q54" s="14">
        <f t="shared" si="13"/>
        <v>23.437451952781871</v>
      </c>
      <c r="R54" s="14">
        <f t="shared" si="14"/>
        <v>23.435269159853494</v>
      </c>
      <c r="S54" s="14">
        <f t="shared" si="15"/>
        <v>-24.629960682852687</v>
      </c>
      <c r="T54" s="14">
        <f t="shared" si="16"/>
        <v>-10.240107878495882</v>
      </c>
      <c r="U54" s="14">
        <f t="shared" si="17"/>
        <v>4.3019341996578482E-2</v>
      </c>
      <c r="V54" s="14">
        <f t="shared" si="18"/>
        <v>-13.542258511472998</v>
      </c>
      <c r="W54" s="14">
        <f t="shared" si="19"/>
        <v>86.097328102273394</v>
      </c>
      <c r="X54" s="11">
        <f t="shared" si="20"/>
        <v>0.50523767952185616</v>
      </c>
      <c r="Y54" s="11">
        <f t="shared" si="21"/>
        <v>0.26607843479331894</v>
      </c>
      <c r="Z54" s="11">
        <f t="shared" si="22"/>
        <v>0.74439692425039339</v>
      </c>
      <c r="AA54" s="14">
        <f t="shared" si="23"/>
        <v>688.77862481818715</v>
      </c>
      <c r="AB54" s="14">
        <f t="shared" si="24"/>
        <v>712.45774148852706</v>
      </c>
      <c r="AC54" s="14">
        <f t="shared" si="25"/>
        <v>-1.8855646278682343</v>
      </c>
      <c r="AD54" s="14">
        <f t="shared" si="0"/>
        <v>35.321280052978054</v>
      </c>
      <c r="AE54" s="14">
        <f t="shared" si="26"/>
        <v>54.678719947021946</v>
      </c>
      <c r="AF54" s="14">
        <f t="shared" si="27"/>
        <v>1.1429057767952487E-2</v>
      </c>
      <c r="AG54" s="14">
        <f t="shared" si="28"/>
        <v>54.690149004789902</v>
      </c>
      <c r="AH54" s="14">
        <f t="shared" si="1"/>
        <v>176.78953193416612</v>
      </c>
    </row>
    <row r="55" spans="4:34" x14ac:dyDescent="0.3">
      <c r="D55" s="10">
        <f t="shared" si="29"/>
        <v>41693</v>
      </c>
      <c r="E55" s="11">
        <f t="shared" si="2"/>
        <v>0.5</v>
      </c>
      <c r="F55" s="12">
        <f t="shared" si="3"/>
        <v>2456711.6666666665</v>
      </c>
      <c r="G55" s="13">
        <f t="shared" si="4"/>
        <v>0.14145562400182099</v>
      </c>
      <c r="I55" s="14">
        <f t="shared" si="5"/>
        <v>332.97782691551947</v>
      </c>
      <c r="J55" s="14">
        <f t="shared" si="6"/>
        <v>5449.797229169395</v>
      </c>
      <c r="K55" s="14">
        <f t="shared" si="7"/>
        <v>1.6702685094705662E-2</v>
      </c>
      <c r="L55" s="14">
        <f t="shared" si="8"/>
        <v>1.4816314051875972</v>
      </c>
      <c r="M55" s="14">
        <f t="shared" si="9"/>
        <v>334.45945832070709</v>
      </c>
      <c r="N55" s="14">
        <f t="shared" si="10"/>
        <v>5451.2788605745827</v>
      </c>
      <c r="O55" s="14">
        <f t="shared" si="11"/>
        <v>0.98938490507480492</v>
      </c>
      <c r="P55" s="14">
        <f t="shared" si="12"/>
        <v>334.45626199203446</v>
      </c>
      <c r="Q55" s="14">
        <f t="shared" si="13"/>
        <v>23.437451596746751</v>
      </c>
      <c r="R55" s="14">
        <f t="shared" si="14"/>
        <v>23.43526756857241</v>
      </c>
      <c r="S55" s="14">
        <f t="shared" si="15"/>
        <v>-23.676964537572655</v>
      </c>
      <c r="T55" s="14">
        <f t="shared" si="16"/>
        <v>-9.8746784120923579</v>
      </c>
      <c r="U55" s="14">
        <f t="shared" si="17"/>
        <v>4.3019335988321555E-2</v>
      </c>
      <c r="V55" s="14">
        <f t="shared" si="18"/>
        <v>-13.409987961964271</v>
      </c>
      <c r="W55" s="14">
        <f t="shared" si="19"/>
        <v>86.272690843838447</v>
      </c>
      <c r="X55" s="11">
        <f t="shared" si="20"/>
        <v>0.50514582497358629</v>
      </c>
      <c r="Y55" s="11">
        <f t="shared" si="21"/>
        <v>0.26549946151847947</v>
      </c>
      <c r="Z55" s="11">
        <f t="shared" si="22"/>
        <v>0.74479218842869299</v>
      </c>
      <c r="AA55" s="14">
        <f t="shared" si="23"/>
        <v>690.18152675070758</v>
      </c>
      <c r="AB55" s="14">
        <f t="shared" si="24"/>
        <v>712.59001203803564</v>
      </c>
      <c r="AC55" s="14">
        <f t="shared" si="25"/>
        <v>-1.8524969904910904</v>
      </c>
      <c r="AD55" s="14">
        <f t="shared" si="0"/>
        <v>34.954660847417351</v>
      </c>
      <c r="AE55" s="14">
        <f t="shared" si="26"/>
        <v>55.045339152582649</v>
      </c>
      <c r="AF55" s="14">
        <f t="shared" si="27"/>
        <v>1.1274911976802852E-2</v>
      </c>
      <c r="AG55" s="14">
        <f t="shared" si="28"/>
        <v>55.056614064559454</v>
      </c>
      <c r="AH55" s="14">
        <f t="shared" si="1"/>
        <v>176.81342931420443</v>
      </c>
    </row>
    <row r="56" spans="4:34" x14ac:dyDescent="0.3">
      <c r="D56" s="10">
        <f t="shared" si="29"/>
        <v>41694</v>
      </c>
      <c r="E56" s="11">
        <f t="shared" si="2"/>
        <v>0.5</v>
      </c>
      <c r="F56" s="12">
        <f t="shared" si="3"/>
        <v>2456712.6666666665</v>
      </c>
      <c r="G56" s="13">
        <f t="shared" si="4"/>
        <v>0.14148300250969231</v>
      </c>
      <c r="I56" s="14">
        <f t="shared" si="5"/>
        <v>333.96347427803266</v>
      </c>
      <c r="J56" s="14">
        <f t="shared" si="6"/>
        <v>5450.7828294499295</v>
      </c>
      <c r="K56" s="14">
        <f t="shared" si="7"/>
        <v>1.6702683942813851E-2</v>
      </c>
      <c r="L56" s="14">
        <f t="shared" si="8"/>
        <v>1.5025265061321647</v>
      </c>
      <c r="M56" s="14">
        <f t="shared" si="9"/>
        <v>335.46600078416481</v>
      </c>
      <c r="N56" s="14">
        <f t="shared" si="10"/>
        <v>5452.2853559560617</v>
      </c>
      <c r="O56" s="14">
        <f t="shared" si="11"/>
        <v>0.98961067098221511</v>
      </c>
      <c r="P56" s="14">
        <f t="shared" si="12"/>
        <v>335.46280068547816</v>
      </c>
      <c r="Q56" s="14">
        <f t="shared" si="13"/>
        <v>23.437451240711631</v>
      </c>
      <c r="R56" s="14">
        <f t="shared" si="14"/>
        <v>23.435265979156874</v>
      </c>
      <c r="S56" s="14">
        <f t="shared" si="15"/>
        <v>-22.72652011611429</v>
      </c>
      <c r="T56" s="14">
        <f t="shared" si="16"/>
        <v>-9.5067442815881886</v>
      </c>
      <c r="U56" s="14">
        <f t="shared" si="17"/>
        <v>4.301932998710891E-2</v>
      </c>
      <c r="V56" s="14">
        <f t="shared" si="18"/>
        <v>-13.267431482786973</v>
      </c>
      <c r="W56" s="14">
        <f t="shared" si="19"/>
        <v>86.448865780119263</v>
      </c>
      <c r="X56" s="11">
        <f t="shared" si="20"/>
        <v>0.50504682741860207</v>
      </c>
      <c r="Y56" s="11">
        <f t="shared" si="21"/>
        <v>0.26491108914049299</v>
      </c>
      <c r="Z56" s="11">
        <f t="shared" si="22"/>
        <v>0.74518256569671104</v>
      </c>
      <c r="AA56" s="14">
        <f t="shared" si="23"/>
        <v>691.5909262409541</v>
      </c>
      <c r="AB56" s="14">
        <f t="shared" si="24"/>
        <v>712.73256851721317</v>
      </c>
      <c r="AC56" s="14">
        <f t="shared" si="25"/>
        <v>-1.8168578706967082</v>
      </c>
      <c r="AD56" s="14">
        <f t="shared" si="0"/>
        <v>34.585416070621584</v>
      </c>
      <c r="AE56" s="14">
        <f t="shared" si="26"/>
        <v>55.414583929378416</v>
      </c>
      <c r="AF56" s="14">
        <f t="shared" si="27"/>
        <v>1.1121042367183561E-2</v>
      </c>
      <c r="AG56" s="14">
        <f t="shared" si="28"/>
        <v>55.425704971745603</v>
      </c>
      <c r="AH56" s="14">
        <f t="shared" si="1"/>
        <v>176.84213440405256</v>
      </c>
    </row>
    <row r="57" spans="4:34" x14ac:dyDescent="0.3">
      <c r="D57" s="10">
        <f t="shared" si="29"/>
        <v>41695</v>
      </c>
      <c r="E57" s="11">
        <f t="shared" si="2"/>
        <v>0.5</v>
      </c>
      <c r="F57" s="12">
        <f t="shared" si="3"/>
        <v>2456713.6666666665</v>
      </c>
      <c r="G57" s="13">
        <f t="shared" si="4"/>
        <v>0.14151038101756364</v>
      </c>
      <c r="I57" s="14">
        <f t="shared" si="5"/>
        <v>334.94912164054676</v>
      </c>
      <c r="J57" s="14">
        <f t="shared" si="6"/>
        <v>5451.768429730464</v>
      </c>
      <c r="K57" s="14">
        <f t="shared" si="7"/>
        <v>1.6702682790921852E-2</v>
      </c>
      <c r="L57" s="14">
        <f t="shared" si="8"/>
        <v>1.5229593151966534</v>
      </c>
      <c r="M57" s="14">
        <f t="shared" si="9"/>
        <v>336.47208095574342</v>
      </c>
      <c r="N57" s="14">
        <f t="shared" si="10"/>
        <v>5453.2913890456603</v>
      </c>
      <c r="O57" s="14">
        <f t="shared" si="11"/>
        <v>0.98983952405356268</v>
      </c>
      <c r="P57" s="14">
        <f t="shared" si="12"/>
        <v>336.46887708491602</v>
      </c>
      <c r="Q57" s="14">
        <f t="shared" si="13"/>
        <v>23.437450884676508</v>
      </c>
      <c r="R57" s="14">
        <f t="shared" si="14"/>
        <v>23.435264391607937</v>
      </c>
      <c r="S57" s="14">
        <f t="shared" si="15"/>
        <v>-21.778559853692077</v>
      </c>
      <c r="T57" s="14">
        <f t="shared" si="16"/>
        <v>-9.136418258899738</v>
      </c>
      <c r="U57" s="14">
        <f t="shared" si="17"/>
        <v>4.3019323992944496E-2</v>
      </c>
      <c r="V57" s="14">
        <f t="shared" si="18"/>
        <v>-13.11487082704387</v>
      </c>
      <c r="W57" s="14">
        <f t="shared" si="19"/>
        <v>86.625808842031418</v>
      </c>
      <c r="X57" s="11">
        <f t="shared" si="20"/>
        <v>0.50494088251878044</v>
      </c>
      <c r="Y57" s="11">
        <f t="shared" si="21"/>
        <v>0.26431363573535988</v>
      </c>
      <c r="Z57" s="11">
        <f t="shared" si="22"/>
        <v>0.74556812930220107</v>
      </c>
      <c r="AA57" s="14">
        <f t="shared" si="23"/>
        <v>693.00647073625134</v>
      </c>
      <c r="AB57" s="14">
        <f t="shared" si="24"/>
        <v>712.88512917295611</v>
      </c>
      <c r="AC57" s="14">
        <f t="shared" si="25"/>
        <v>-1.7787177067609719</v>
      </c>
      <c r="AD57" s="14">
        <f t="shared" si="0"/>
        <v>34.213665468768056</v>
      </c>
      <c r="AE57" s="14">
        <f t="shared" si="26"/>
        <v>55.786334531231944</v>
      </c>
      <c r="AF57" s="14">
        <f t="shared" si="27"/>
        <v>1.0967496432341023E-2</v>
      </c>
      <c r="AG57" s="14">
        <f t="shared" si="28"/>
        <v>55.797302027664287</v>
      </c>
      <c r="AH57" s="14">
        <f t="shared" si="1"/>
        <v>176.87568880459969</v>
      </c>
    </row>
    <row r="58" spans="4:34" x14ac:dyDescent="0.3">
      <c r="D58" s="10">
        <f t="shared" si="29"/>
        <v>41696</v>
      </c>
      <c r="E58" s="11">
        <f t="shared" si="2"/>
        <v>0.5</v>
      </c>
      <c r="F58" s="12">
        <f t="shared" si="3"/>
        <v>2456714.6666666665</v>
      </c>
      <c r="G58" s="13">
        <f t="shared" si="4"/>
        <v>0.14153775952543496</v>
      </c>
      <c r="I58" s="14">
        <f t="shared" si="5"/>
        <v>335.93476900305905</v>
      </c>
      <c r="J58" s="14">
        <f t="shared" si="6"/>
        <v>5452.7540300109968</v>
      </c>
      <c r="K58" s="14">
        <f t="shared" si="7"/>
        <v>1.6702681639029663E-2</v>
      </c>
      <c r="L58" s="14">
        <f t="shared" si="8"/>
        <v>1.5429239506227432</v>
      </c>
      <c r="M58" s="14">
        <f t="shared" si="9"/>
        <v>337.47769295368181</v>
      </c>
      <c r="N58" s="14">
        <f t="shared" si="10"/>
        <v>5454.2969539616197</v>
      </c>
      <c r="O58" s="14">
        <f t="shared" si="11"/>
        <v>0.9900713923228599</v>
      </c>
      <c r="P58" s="14">
        <f t="shared" si="12"/>
        <v>337.47448530858998</v>
      </c>
      <c r="Q58" s="14">
        <f t="shared" si="13"/>
        <v>23.437450528641389</v>
      </c>
      <c r="R58" s="14">
        <f t="shared" si="14"/>
        <v>23.435262805926655</v>
      </c>
      <c r="S58" s="14">
        <f t="shared" si="15"/>
        <v>-20.833014522621841</v>
      </c>
      <c r="T58" s="14">
        <f t="shared" si="16"/>
        <v>-8.7638126777821341</v>
      </c>
      <c r="U58" s="14">
        <f t="shared" si="17"/>
        <v>4.3019318005832308E-2</v>
      </c>
      <c r="V58" s="14">
        <f t="shared" si="18"/>
        <v>-12.952594689648345</v>
      </c>
      <c r="W58" s="14">
        <f t="shared" si="19"/>
        <v>86.803477109332249</v>
      </c>
      <c r="X58" s="11">
        <f t="shared" si="20"/>
        <v>0.50482819075670027</v>
      </c>
      <c r="Y58" s="11">
        <f t="shared" si="21"/>
        <v>0.26370742100855515</v>
      </c>
      <c r="Z58" s="11">
        <f t="shared" si="22"/>
        <v>0.74594896050484549</v>
      </c>
      <c r="AA58" s="14">
        <f t="shared" si="23"/>
        <v>694.42781687465799</v>
      </c>
      <c r="AB58" s="14">
        <f t="shared" si="24"/>
        <v>713.04740531035168</v>
      </c>
      <c r="AC58" s="14">
        <f t="shared" si="25"/>
        <v>-1.7381486724120805</v>
      </c>
      <c r="AD58" s="14">
        <f t="shared" si="0"/>
        <v>33.839528953127335</v>
      </c>
      <c r="AE58" s="14">
        <f t="shared" si="26"/>
        <v>56.160471046872665</v>
      </c>
      <c r="AF58" s="14">
        <f t="shared" si="27"/>
        <v>1.0814319676244914E-2</v>
      </c>
      <c r="AG58" s="14">
        <f t="shared" si="28"/>
        <v>56.171285366548908</v>
      </c>
      <c r="AH58" s="14">
        <f t="shared" si="1"/>
        <v>176.91413367768598</v>
      </c>
    </row>
    <row r="59" spans="4:34" x14ac:dyDescent="0.3">
      <c r="D59" s="10">
        <f t="shared" si="29"/>
        <v>41697</v>
      </c>
      <c r="E59" s="11">
        <f t="shared" si="2"/>
        <v>0.5</v>
      </c>
      <c r="F59" s="12">
        <f t="shared" si="3"/>
        <v>2456715.6666666665</v>
      </c>
      <c r="G59" s="13">
        <f t="shared" si="4"/>
        <v>0.14156513803330628</v>
      </c>
      <c r="I59" s="14">
        <f t="shared" si="5"/>
        <v>336.92041636557406</v>
      </c>
      <c r="J59" s="14">
        <f t="shared" si="6"/>
        <v>5453.7396302915313</v>
      </c>
      <c r="K59" s="14">
        <f t="shared" si="7"/>
        <v>1.6702680487137286E-2</v>
      </c>
      <c r="L59" s="14">
        <f t="shared" si="8"/>
        <v>1.5624146903512619</v>
      </c>
      <c r="M59" s="14">
        <f t="shared" si="9"/>
        <v>338.48283105592532</v>
      </c>
      <c r="N59" s="14">
        <f t="shared" si="10"/>
        <v>5455.3020449818823</v>
      </c>
      <c r="O59" s="14">
        <f t="shared" si="11"/>
        <v>0.99030620297671335</v>
      </c>
      <c r="P59" s="14">
        <f t="shared" si="12"/>
        <v>338.47961963444868</v>
      </c>
      <c r="Q59" s="14">
        <f t="shared" si="13"/>
        <v>23.437450172606265</v>
      </c>
      <c r="R59" s="14">
        <f t="shared" si="14"/>
        <v>23.435261222114075</v>
      </c>
      <c r="S59" s="14">
        <f t="shared" si="15"/>
        <v>-19.889813328138118</v>
      </c>
      <c r="T59" s="14">
        <f t="shared" si="16"/>
        <v>-8.3890394173982266</v>
      </c>
      <c r="U59" s="14">
        <f t="shared" si="17"/>
        <v>4.3019312025776288E-2</v>
      </c>
      <c r="V59" s="14">
        <f t="shared" si="18"/>
        <v>-12.780898225667672</v>
      </c>
      <c r="W59" s="14">
        <f t="shared" si="19"/>
        <v>86.981828778102795</v>
      </c>
      <c r="X59" s="11">
        <f t="shared" si="20"/>
        <v>0.50470895710115815</v>
      </c>
      <c r="Y59" s="11">
        <f t="shared" si="21"/>
        <v>0.26309276605087262</v>
      </c>
      <c r="Z59" s="11">
        <f t="shared" si="22"/>
        <v>0.7463251481514438</v>
      </c>
      <c r="AA59" s="14">
        <f t="shared" si="23"/>
        <v>695.85463022482236</v>
      </c>
      <c r="AB59" s="14">
        <f t="shared" si="24"/>
        <v>713.21910177433233</v>
      </c>
      <c r="AC59" s="14">
        <f t="shared" si="25"/>
        <v>-1.6952245564169175</v>
      </c>
      <c r="AD59" s="14">
        <f t="shared" si="0"/>
        <v>33.463126556785618</v>
      </c>
      <c r="AE59" s="14">
        <f t="shared" si="26"/>
        <v>56.536873443214382</v>
      </c>
      <c r="AF59" s="14">
        <f t="shared" si="27"/>
        <v>1.0661555668070265E-2</v>
      </c>
      <c r="AG59" s="14">
        <f t="shared" si="28"/>
        <v>56.547534998882455</v>
      </c>
      <c r="AH59" s="14">
        <f t="shared" si="1"/>
        <v>176.95750983193091</v>
      </c>
    </row>
    <row r="60" spans="4:34" x14ac:dyDescent="0.3">
      <c r="D60" s="10">
        <f t="shared" si="29"/>
        <v>41698</v>
      </c>
      <c r="E60" s="11">
        <f t="shared" si="2"/>
        <v>0.5</v>
      </c>
      <c r="F60" s="12">
        <f t="shared" si="3"/>
        <v>2456716.6666666665</v>
      </c>
      <c r="G60" s="13">
        <f t="shared" si="4"/>
        <v>0.14159251654117758</v>
      </c>
      <c r="I60" s="14">
        <f t="shared" si="5"/>
        <v>337.90606372808816</v>
      </c>
      <c r="J60" s="14">
        <f t="shared" si="6"/>
        <v>5454.725230572064</v>
      </c>
      <c r="K60" s="14">
        <f t="shared" si="7"/>
        <v>1.6702679335244715E-2</v>
      </c>
      <c r="L60" s="14">
        <f t="shared" si="8"/>
        <v>1.5814259734476397</v>
      </c>
      <c r="M60" s="14">
        <f t="shared" si="9"/>
        <v>339.48748970153582</v>
      </c>
      <c r="N60" s="14">
        <f t="shared" si="10"/>
        <v>5456.3066565455119</v>
      </c>
      <c r="O60" s="14">
        <f t="shared" si="11"/>
        <v>0.99054388238095581</v>
      </c>
      <c r="P60" s="14">
        <f t="shared" si="12"/>
        <v>339.48427450155731</v>
      </c>
      <c r="Q60" s="14">
        <f t="shared" si="13"/>
        <v>23.437449816571146</v>
      </c>
      <c r="R60" s="14">
        <f t="shared" si="14"/>
        <v>23.435259640171253</v>
      </c>
      <c r="S60" s="14">
        <f t="shared" si="15"/>
        <v>-18.948884002086267</v>
      </c>
      <c r="T60" s="14">
        <f t="shared" si="16"/>
        <v>-8.0122098880953487</v>
      </c>
      <c r="U60" s="14">
        <f t="shared" si="17"/>
        <v>4.3019306052780433E-2</v>
      </c>
      <c r="V60" s="14">
        <f t="shared" si="18"/>
        <v>-12.600082578163756</v>
      </c>
      <c r="W60" s="14">
        <f t="shared" si="19"/>
        <v>87.160823126373174</v>
      </c>
      <c r="X60" s="11">
        <f t="shared" si="20"/>
        <v>0.50458339067928037</v>
      </c>
      <c r="Y60" s="11">
        <f t="shared" si="21"/>
        <v>0.26246999310602159</v>
      </c>
      <c r="Z60" s="11">
        <f t="shared" si="22"/>
        <v>0.74669678825253927</v>
      </c>
      <c r="AA60" s="14">
        <f t="shared" si="23"/>
        <v>697.28658501098539</v>
      </c>
      <c r="AB60" s="14">
        <f t="shared" si="24"/>
        <v>713.39991742183611</v>
      </c>
      <c r="AC60" s="14">
        <f t="shared" si="25"/>
        <v>-1.6500206445409731</v>
      </c>
      <c r="AD60" s="14">
        <f t="shared" si="0"/>
        <v>33.084578392441642</v>
      </c>
      <c r="AE60" s="14">
        <f t="shared" si="26"/>
        <v>56.915421607558358</v>
      </c>
      <c r="AF60" s="14">
        <f t="shared" si="27"/>
        <v>1.0509246098233548E-2</v>
      </c>
      <c r="AG60" s="14">
        <f t="shared" si="28"/>
        <v>56.925930853656588</v>
      </c>
      <c r="AH60" s="14">
        <f t="shared" si="1"/>
        <v>177.00585781148698</v>
      </c>
    </row>
    <row r="61" spans="4:34" x14ac:dyDescent="0.3">
      <c r="D61" s="10">
        <f t="shared" si="29"/>
        <v>41699</v>
      </c>
      <c r="E61" s="11">
        <f t="shared" si="2"/>
        <v>0.5</v>
      </c>
      <c r="F61" s="12">
        <f t="shared" si="3"/>
        <v>2456717.6666666665</v>
      </c>
      <c r="G61" s="13">
        <f t="shared" si="4"/>
        <v>0.1416198950490489</v>
      </c>
      <c r="I61" s="14">
        <f t="shared" si="5"/>
        <v>338.89171109060317</v>
      </c>
      <c r="J61" s="14">
        <f t="shared" si="6"/>
        <v>5455.7108308525958</v>
      </c>
      <c r="K61" s="14">
        <f t="shared" si="7"/>
        <v>1.6702678183351957E-2</v>
      </c>
      <c r="L61" s="14">
        <f t="shared" si="8"/>
        <v>1.5999524014544837</v>
      </c>
      <c r="M61" s="14">
        <f t="shared" si="9"/>
        <v>340.49166349205763</v>
      </c>
      <c r="N61" s="14">
        <f t="shared" si="10"/>
        <v>5457.31078325405</v>
      </c>
      <c r="O61" s="14">
        <f t="shared" si="11"/>
        <v>0.99078435610744575</v>
      </c>
      <c r="P61" s="14">
        <f t="shared" si="12"/>
        <v>340.48844451146323</v>
      </c>
      <c r="Q61" s="14">
        <f t="shared" si="13"/>
        <v>23.437449460536026</v>
      </c>
      <c r="R61" s="14">
        <f t="shared" si="14"/>
        <v>23.43525806009923</v>
      </c>
      <c r="S61" s="14">
        <f t="shared" si="15"/>
        <v>-18.010152894411224</v>
      </c>
      <c r="T61" s="14">
        <f t="shared" si="16"/>
        <v>-7.6334350192733256</v>
      </c>
      <c r="U61" s="14">
        <f t="shared" si="17"/>
        <v>4.3019300086848657E-2</v>
      </c>
      <c r="V61" s="14">
        <f t="shared" si="18"/>
        <v>-12.410454416431193</v>
      </c>
      <c r="W61" s="14">
        <f t="shared" si="19"/>
        <v>87.340420478069106</v>
      </c>
      <c r="X61" s="11">
        <f t="shared" si="20"/>
        <v>0.50445170445585497</v>
      </c>
      <c r="Y61" s="11">
        <f t="shared" si="21"/>
        <v>0.2618394253501074</v>
      </c>
      <c r="Z61" s="11">
        <f t="shared" si="22"/>
        <v>0.74706398356160253</v>
      </c>
      <c r="AA61" s="14">
        <f t="shared" si="23"/>
        <v>698.72336382455285</v>
      </c>
      <c r="AB61" s="14">
        <f t="shared" si="24"/>
        <v>713.58954558356891</v>
      </c>
      <c r="AC61" s="14">
        <f t="shared" si="25"/>
        <v>-1.6026136041077734</v>
      </c>
      <c r="AD61" s="14">
        <f t="shared" si="0"/>
        <v>32.704004611292341</v>
      </c>
      <c r="AE61" s="14">
        <f t="shared" si="26"/>
        <v>57.295995388707659</v>
      </c>
      <c r="AF61" s="14">
        <f t="shared" si="27"/>
        <v>1.0357430835701783E-2</v>
      </c>
      <c r="AG61" s="14">
        <f t="shared" si="28"/>
        <v>57.306352819543363</v>
      </c>
      <c r="AH61" s="14">
        <f t="shared" si="1"/>
        <v>177.05921798749489</v>
      </c>
    </row>
    <row r="62" spans="4:34" x14ac:dyDescent="0.3">
      <c r="D62" s="10">
        <f t="shared" si="29"/>
        <v>41700</v>
      </c>
      <c r="E62" s="11">
        <f t="shared" si="2"/>
        <v>0.5</v>
      </c>
      <c r="F62" s="12">
        <f t="shared" si="3"/>
        <v>2456718.6666666665</v>
      </c>
      <c r="G62" s="13">
        <f t="shared" si="4"/>
        <v>0.14164727355692022</v>
      </c>
      <c r="I62" s="14">
        <f t="shared" si="5"/>
        <v>339.87735845311909</v>
      </c>
      <c r="J62" s="14">
        <f t="shared" si="6"/>
        <v>5456.6964311331294</v>
      </c>
      <c r="K62" s="14">
        <f t="shared" si="7"/>
        <v>1.6702677031459008E-2</v>
      </c>
      <c r="L62" s="14">
        <f t="shared" si="8"/>
        <v>1.617988739670388</v>
      </c>
      <c r="M62" s="14">
        <f t="shared" si="9"/>
        <v>341.4953471927895</v>
      </c>
      <c r="N62" s="14">
        <f t="shared" si="10"/>
        <v>5458.3144198727996</v>
      </c>
      <c r="O62" s="14">
        <f t="shared" si="11"/>
        <v>0.99102754896101886</v>
      </c>
      <c r="P62" s="14">
        <f t="shared" si="12"/>
        <v>341.49212442946856</v>
      </c>
      <c r="Q62" s="14">
        <f t="shared" si="13"/>
        <v>23.437449104500903</v>
      </c>
      <c r="R62" s="14">
        <f t="shared" si="14"/>
        <v>23.435256481899049</v>
      </c>
      <c r="S62" s="14">
        <f t="shared" si="15"/>
        <v>-17.073545062480328</v>
      </c>
      <c r="T62" s="14">
        <f t="shared" si="16"/>
        <v>-7.2528252492670493</v>
      </c>
      <c r="U62" s="14">
        <f t="shared" si="17"/>
        <v>4.3019294127984907E-2</v>
      </c>
      <c r="V62" s="14">
        <f t="shared" si="18"/>
        <v>-12.212325485457399</v>
      </c>
      <c r="W62" s="14">
        <f t="shared" si="19"/>
        <v>87.520582165429104</v>
      </c>
      <c r="X62" s="11">
        <f t="shared" si="20"/>
        <v>0.50431411492045652</v>
      </c>
      <c r="Y62" s="11">
        <f t="shared" si="21"/>
        <v>0.26120138668315346</v>
      </c>
      <c r="Z62" s="11">
        <f t="shared" si="22"/>
        <v>0.74742684315775954</v>
      </c>
      <c r="AA62" s="14">
        <f t="shared" si="23"/>
        <v>700.16465732343283</v>
      </c>
      <c r="AB62" s="14">
        <f t="shared" si="24"/>
        <v>713.78767451454269</v>
      </c>
      <c r="AC62" s="14">
        <f t="shared" si="25"/>
        <v>-1.5530813713643283</v>
      </c>
      <c r="AD62" s="14">
        <f t="shared" si="0"/>
        <v>32.321525363057276</v>
      </c>
      <c r="AE62" s="14">
        <f t="shared" si="26"/>
        <v>57.678474636942724</v>
      </c>
      <c r="AF62" s="14">
        <f t="shared" si="27"/>
        <v>1.0206147986326125E-2</v>
      </c>
      <c r="AG62" s="14">
        <f t="shared" si="28"/>
        <v>57.688680784929048</v>
      </c>
      <c r="AH62" s="14">
        <f t="shared" si="1"/>
        <v>177.11763065204332</v>
      </c>
    </row>
    <row r="63" spans="4:34" x14ac:dyDescent="0.3">
      <c r="D63" s="10">
        <f t="shared" si="29"/>
        <v>41701</v>
      </c>
      <c r="E63" s="11">
        <f t="shared" si="2"/>
        <v>0.5</v>
      </c>
      <c r="F63" s="12">
        <f t="shared" si="3"/>
        <v>2456719.6666666665</v>
      </c>
      <c r="G63" s="13">
        <f t="shared" si="4"/>
        <v>0.14167465206479155</v>
      </c>
      <c r="I63" s="14">
        <f t="shared" si="5"/>
        <v>340.86300581563592</v>
      </c>
      <c r="J63" s="14">
        <f t="shared" si="6"/>
        <v>5457.6820314136621</v>
      </c>
      <c r="K63" s="14">
        <f t="shared" si="7"/>
        <v>1.6702675879565872E-2</v>
      </c>
      <c r="L63" s="14">
        <f t="shared" si="8"/>
        <v>1.6355299183557093</v>
      </c>
      <c r="M63" s="14">
        <f t="shared" si="9"/>
        <v>342.49853573399162</v>
      </c>
      <c r="N63" s="14">
        <f t="shared" si="10"/>
        <v>5459.3175613320182</v>
      </c>
      <c r="O63" s="14">
        <f t="shared" si="11"/>
        <v>0.99127338500657891</v>
      </c>
      <c r="P63" s="14">
        <f t="shared" si="12"/>
        <v>342.49530918583673</v>
      </c>
      <c r="Q63" s="14">
        <f t="shared" si="13"/>
        <v>23.437448748465783</v>
      </c>
      <c r="R63" s="14">
        <f t="shared" si="14"/>
        <v>23.43525490557176</v>
      </c>
      <c r="S63" s="14">
        <f t="shared" si="15"/>
        <v>-16.138984358215499</v>
      </c>
      <c r="T63" s="14">
        <f t="shared" si="16"/>
        <v>-6.8704905171377328</v>
      </c>
      <c r="U63" s="14">
        <f t="shared" si="17"/>
        <v>4.3019288176193153E-2</v>
      </c>
      <c r="V63" s="14">
        <f t="shared" si="18"/>
        <v>-12.006012167322254</v>
      </c>
      <c r="W63" s="14">
        <f t="shared" si="19"/>
        <v>87.701270490047932</v>
      </c>
      <c r="X63" s="11">
        <f t="shared" si="20"/>
        <v>0.50417084178286276</v>
      </c>
      <c r="Y63" s="11">
        <f t="shared" si="21"/>
        <v>0.26055620153272963</v>
      </c>
      <c r="Z63" s="11">
        <f t="shared" si="22"/>
        <v>0.74778548203299589</v>
      </c>
      <c r="AA63" s="14">
        <f t="shared" si="23"/>
        <v>701.61016392038346</v>
      </c>
      <c r="AB63" s="14">
        <f t="shared" si="24"/>
        <v>713.9939878326777</v>
      </c>
      <c r="AC63" s="14">
        <f t="shared" si="25"/>
        <v>-1.5015030418305741</v>
      </c>
      <c r="AD63" s="14">
        <f t="shared" si="0"/>
        <v>31.937260757157926</v>
      </c>
      <c r="AE63" s="14">
        <f t="shared" si="26"/>
        <v>58.062739242842071</v>
      </c>
      <c r="AF63" s="14">
        <f t="shared" si="27"/>
        <v>1.0055433951955172E-2</v>
      </c>
      <c r="AG63" s="14">
        <f t="shared" si="28"/>
        <v>58.072794676794025</v>
      </c>
      <c r="AH63" s="14">
        <f t="shared" si="1"/>
        <v>177.18113611444858</v>
      </c>
    </row>
    <row r="64" spans="4:34" x14ac:dyDescent="0.3">
      <c r="D64" s="10">
        <f t="shared" si="29"/>
        <v>41702</v>
      </c>
      <c r="E64" s="11">
        <f t="shared" si="2"/>
        <v>0.5</v>
      </c>
      <c r="F64" s="12">
        <f t="shared" si="3"/>
        <v>2456720.6666666665</v>
      </c>
      <c r="G64" s="13">
        <f t="shared" si="4"/>
        <v>0.14170203057266287</v>
      </c>
      <c r="I64" s="14">
        <f t="shared" si="5"/>
        <v>341.84865317815274</v>
      </c>
      <c r="J64" s="14">
        <f t="shared" si="6"/>
        <v>5458.6676316941939</v>
      </c>
      <c r="K64" s="14">
        <f t="shared" si="7"/>
        <v>1.6702674727672541E-2</v>
      </c>
      <c r="L64" s="14">
        <f t="shared" si="8"/>
        <v>1.6525710338653448</v>
      </c>
      <c r="M64" s="14">
        <f t="shared" si="9"/>
        <v>343.50122421201809</v>
      </c>
      <c r="N64" s="14">
        <f t="shared" si="10"/>
        <v>5460.3202027280595</v>
      </c>
      <c r="O64" s="14">
        <f t="shared" si="11"/>
        <v>0.99152178759631338</v>
      </c>
      <c r="P64" s="14">
        <f t="shared" si="12"/>
        <v>343.49799387692497</v>
      </c>
      <c r="Q64" s="14">
        <f t="shared" si="13"/>
        <v>23.437448392430664</v>
      </c>
      <c r="R64" s="14">
        <f t="shared" si="14"/>
        <v>23.435253331118403</v>
      </c>
      <c r="S64" s="14">
        <f t="shared" si="15"/>
        <v>-15.206393513057002</v>
      </c>
      <c r="T64" s="14">
        <f t="shared" si="16"/>
        <v>-6.486540256280934</v>
      </c>
      <c r="U64" s="14">
        <f t="shared" si="17"/>
        <v>4.3019282231477315E-2</v>
      </c>
      <c r="V64" s="14">
        <f t="shared" si="18"/>
        <v>-11.791835055165791</v>
      </c>
      <c r="W64" s="14">
        <f t="shared" si="19"/>
        <v>87.882448682686118</v>
      </c>
      <c r="X64" s="11">
        <f t="shared" si="20"/>
        <v>0.50402210767719846</v>
      </c>
      <c r="Y64" s="11">
        <f t="shared" si="21"/>
        <v>0.25990419466973697</v>
      </c>
      <c r="Z64" s="11">
        <f t="shared" si="22"/>
        <v>0.7481400206846599</v>
      </c>
      <c r="AA64" s="14">
        <f t="shared" si="23"/>
        <v>703.05958946148894</v>
      </c>
      <c r="AB64" s="14">
        <f t="shared" si="24"/>
        <v>714.20816494483415</v>
      </c>
      <c r="AC64" s="14">
        <f t="shared" si="25"/>
        <v>-1.4479587637914619</v>
      </c>
      <c r="AD64" s="14">
        <f t="shared" si="0"/>
        <v>31.551330825077972</v>
      </c>
      <c r="AE64" s="14">
        <f t="shared" si="26"/>
        <v>58.448669174922031</v>
      </c>
      <c r="AF64" s="14">
        <f t="shared" si="27"/>
        <v>9.9053234901047872E-3</v>
      </c>
      <c r="AG64" s="14">
        <f t="shared" si="28"/>
        <v>58.458574498412133</v>
      </c>
      <c r="AH64" s="14">
        <f t="shared" si="1"/>
        <v>177.24977479963013</v>
      </c>
    </row>
    <row r="65" spans="4:34" x14ac:dyDescent="0.3">
      <c r="D65" s="10">
        <f t="shared" si="29"/>
        <v>41703</v>
      </c>
      <c r="E65" s="11">
        <f t="shared" si="2"/>
        <v>0.5</v>
      </c>
      <c r="F65" s="12">
        <f t="shared" si="3"/>
        <v>2456721.6666666665</v>
      </c>
      <c r="G65" s="13">
        <f t="shared" si="4"/>
        <v>0.14172940908053419</v>
      </c>
      <c r="I65" s="14">
        <f t="shared" si="5"/>
        <v>342.83430054066957</v>
      </c>
      <c r="J65" s="14">
        <f t="shared" si="6"/>
        <v>5459.6532319747266</v>
      </c>
      <c r="K65" s="14">
        <f t="shared" si="7"/>
        <v>1.6702673575779023E-2</v>
      </c>
      <c r="L65" s="14">
        <f t="shared" si="8"/>
        <v>1.6691073497088047</v>
      </c>
      <c r="M65" s="14">
        <f t="shared" si="9"/>
        <v>344.50340789037836</v>
      </c>
      <c r="N65" s="14">
        <f t="shared" si="10"/>
        <v>5461.3223393244352</v>
      </c>
      <c r="O65" s="14">
        <f t="shared" si="11"/>
        <v>0.99177267939702196</v>
      </c>
      <c r="P65" s="14">
        <f t="shared" si="12"/>
        <v>344.50017376624601</v>
      </c>
      <c r="Q65" s="14">
        <f t="shared" si="13"/>
        <v>23.437448036395544</v>
      </c>
      <c r="R65" s="14">
        <f t="shared" si="14"/>
        <v>23.435251758540019</v>
      </c>
      <c r="S65" s="14">
        <f t="shared" si="15"/>
        <v>-14.275694220780242</v>
      </c>
      <c r="T65" s="14">
        <f t="shared" si="16"/>
        <v>-6.1010833897557326</v>
      </c>
      <c r="U65" s="14">
        <f t="shared" si="17"/>
        <v>4.3019276293841315E-2</v>
      </c>
      <c r="V65" s="14">
        <f t="shared" si="18"/>
        <v>-11.570118540252768</v>
      </c>
      <c r="W65" s="14">
        <f t="shared" si="19"/>
        <v>88.064080861979846</v>
      </c>
      <c r="X65" s="11">
        <f t="shared" si="20"/>
        <v>0.50386813787517559</v>
      </c>
      <c r="Y65" s="11">
        <f t="shared" si="21"/>
        <v>0.25924569103634271</v>
      </c>
      <c r="Z65" s="11">
        <f t="shared" si="22"/>
        <v>0.74849058471400853</v>
      </c>
      <c r="AA65" s="14">
        <f t="shared" si="23"/>
        <v>704.51264689583877</v>
      </c>
      <c r="AB65" s="14">
        <f t="shared" si="24"/>
        <v>714.42988145974732</v>
      </c>
      <c r="AC65" s="14">
        <f t="shared" si="25"/>
        <v>-1.3925296350631697</v>
      </c>
      <c r="AD65" s="14">
        <f t="shared" si="0"/>
        <v>31.163855483919853</v>
      </c>
      <c r="AE65" s="14">
        <f t="shared" si="26"/>
        <v>58.836144516080147</v>
      </c>
      <c r="AF65" s="14">
        <f t="shared" si="27"/>
        <v>9.755849773974045E-3</v>
      </c>
      <c r="AG65" s="14">
        <f t="shared" si="28"/>
        <v>58.845900365854121</v>
      </c>
      <c r="AH65" s="14">
        <f t="shared" si="1"/>
        <v>177.32358734841728</v>
      </c>
    </row>
    <row r="66" spans="4:34" x14ac:dyDescent="0.3">
      <c r="D66" s="10">
        <f t="shared" si="29"/>
        <v>41704</v>
      </c>
      <c r="E66" s="11">
        <f t="shared" si="2"/>
        <v>0.5</v>
      </c>
      <c r="F66" s="12">
        <f t="shared" si="3"/>
        <v>2456722.6666666665</v>
      </c>
      <c r="G66" s="13">
        <f t="shared" si="4"/>
        <v>0.14175678758840551</v>
      </c>
      <c r="I66" s="14">
        <f t="shared" si="5"/>
        <v>343.81994790318731</v>
      </c>
      <c r="J66" s="14">
        <f t="shared" si="6"/>
        <v>5460.6388322552593</v>
      </c>
      <c r="K66" s="14">
        <f t="shared" si="7"/>
        <v>1.6702672423885314E-2</v>
      </c>
      <c r="L66" s="14">
        <f t="shared" si="8"/>
        <v>1.6851342975375154</v>
      </c>
      <c r="M66" s="14">
        <f t="shared" si="9"/>
        <v>345.50508220072481</v>
      </c>
      <c r="N66" s="14">
        <f t="shared" si="10"/>
        <v>5462.3239665527972</v>
      </c>
      <c r="O66" s="14">
        <f t="shared" si="11"/>
        <v>0.99202598241754014</v>
      </c>
      <c r="P66" s="14">
        <f t="shared" si="12"/>
        <v>345.50184428545549</v>
      </c>
      <c r="Q66" s="14">
        <f t="shared" si="13"/>
        <v>23.437447680360421</v>
      </c>
      <c r="R66" s="14">
        <f t="shared" si="14"/>
        <v>23.435250187837646</v>
      </c>
      <c r="S66" s="14">
        <f t="shared" si="15"/>
        <v>-13.346807218203761</v>
      </c>
      <c r="T66" s="14">
        <f t="shared" si="16"/>
        <v>-5.7142283272425747</v>
      </c>
      <c r="U66" s="14">
        <f t="shared" si="17"/>
        <v>4.3019270363289057E-2</v>
      </c>
      <c r="V66" s="14">
        <f t="shared" si="18"/>
        <v>-11.341190412566775</v>
      </c>
      <c r="W66" s="14">
        <f t="shared" si="19"/>
        <v>88.246131992175549</v>
      </c>
      <c r="X66" s="11">
        <f t="shared" si="20"/>
        <v>0.5037091600087269</v>
      </c>
      <c r="Y66" s="11">
        <f t="shared" si="21"/>
        <v>0.25858101558601698</v>
      </c>
      <c r="Z66" s="11">
        <f t="shared" si="22"/>
        <v>0.7488373044314367</v>
      </c>
      <c r="AA66" s="14">
        <f t="shared" si="23"/>
        <v>705.96905593740439</v>
      </c>
      <c r="AB66" s="14">
        <f t="shared" si="24"/>
        <v>714.6588095874331</v>
      </c>
      <c r="AC66" s="14">
        <f t="shared" si="25"/>
        <v>-1.3352976031417256</v>
      </c>
      <c r="AD66" s="14">
        <f t="shared" ref="AD66:AD129" si="30">DEGREES(ACOS(SIN(RADIANS($B$2))*SIN(RADIANS(T66))+COS(RADIANS($B$2))*COS(RADIANS(T66))*COS(RADIANS(AC66))))</f>
        <v>30.774954501171557</v>
      </c>
      <c r="AE66" s="14">
        <f t="shared" si="26"/>
        <v>59.225045498828443</v>
      </c>
      <c r="AF66" s="14">
        <f t="shared" si="27"/>
        <v>9.6070444526130585E-3</v>
      </c>
      <c r="AG66" s="14">
        <f t="shared" si="28"/>
        <v>59.234652543281058</v>
      </c>
      <c r="AH66" s="14">
        <f t="shared" ref="AH66:AH129" si="31">IF(AC66&gt;0,MOD(DEGREES(ACOS(((SIN(RADIANS($B$2))*COS(RADIANS(AD66)))-SIN(RADIANS(T66)))/(COS(RADIANS($B$2))*SIN(RADIANS(AD66)))))+180,360),MOD(540-DEGREES(ACOS(((SIN(RADIANS($B$2))*COS(RADIANS(AD66)))-SIN(RADIANS(T66)))/(COS(RADIANS($B$2))*SIN(RADIANS(AD66))))),360))</f>
        <v>177.40261471956921</v>
      </c>
    </row>
    <row r="67" spans="4:34" x14ac:dyDescent="0.3">
      <c r="D67" s="10">
        <f t="shared" si="29"/>
        <v>41705</v>
      </c>
      <c r="E67" s="11">
        <f t="shared" ref="E67:E130" si="32">$B$5</f>
        <v>0.5</v>
      </c>
      <c r="F67" s="12">
        <f t="shared" ref="F67:F130" si="33">D67+2415018.5+E67-$B$4/24</f>
        <v>2456723.6666666665</v>
      </c>
      <c r="G67" s="13">
        <f t="shared" ref="G67:G130" si="34">(F67-2451545)/36525</f>
        <v>0.14178416609627684</v>
      </c>
      <c r="I67" s="14">
        <f t="shared" ref="I67:I130" si="35">MOD(280.46646+G67*(36000.76983 + G67*0.0003032),360)</f>
        <v>344.80559526570505</v>
      </c>
      <c r="J67" s="14">
        <f t="shared" ref="J67:J130" si="36">357.52911+G67*(35999.05029 - 0.0001537*G67)</f>
        <v>5461.6244325357902</v>
      </c>
      <c r="K67" s="14">
        <f t="shared" ref="K67:K130" si="37">0.016708634-G67*(0.000042037+0.0000001267*G67)</f>
        <v>1.6702671271991418E-2</v>
      </c>
      <c r="L67" s="14">
        <f t="shared" ref="L67:L130" si="38">SIN(RADIANS(J67))*(1.914602-G67*(0.004817+0.000014*G67))+SIN(RADIANS(2*J67))*(0.019993-0.000101*G67)+SIN(RADIANS(3*J67))*0.000289</f>
        <v>1.7006474780602889</v>
      </c>
      <c r="M67" s="14">
        <f t="shared" ref="M67:M130" si="39">I67+L67</f>
        <v>346.50624274376531</v>
      </c>
      <c r="N67" s="14">
        <f t="shared" ref="N67:N130" si="40">J67+L67</f>
        <v>5463.3250800138503</v>
      </c>
      <c r="O67" s="14">
        <f t="shared" ref="O67:O130" si="41">(1.000001018*(1-K67*K67))/(1+K67*COS(RADIANS(N67)))</f>
        <v>0.99228161803624937</v>
      </c>
      <c r="P67" s="14">
        <f t="shared" ref="P67:P130" si="42">M67-0.00569-0.00478*SIN(RADIANS(125.04-1934.136*G67))</f>
        <v>346.5030010352645</v>
      </c>
      <c r="Q67" s="14">
        <f t="shared" ref="Q67:Q130" si="43">23+(26+((21.448-G67*(46.815+G67*(0.00059-G67*0.001813))))/60)/60</f>
        <v>23.437447324325301</v>
      </c>
      <c r="R67" s="14">
        <f t="shared" ref="R67:R130" si="44">Q67+0.00256*COS(RADIANS(125.04-1934.136*G67))</f>
        <v>23.435248619012324</v>
      </c>
      <c r="S67" s="14">
        <f t="shared" ref="S67:S130" si="45">DEGREES(ATAN2(COS(RADIANS(P67)),COS(RADIANS(R67))*SIN(RADIANS(P67))))</f>
        <v>-12.41965236383267</v>
      </c>
      <c r="T67" s="14">
        <f t="shared" ref="T67:T130" si="46">DEGREES(ASIN(SIN(RADIANS(R67))*SIN(RADIANS(P67))))</f>
        <v>-5.326082963537325</v>
      </c>
      <c r="U67" s="14">
        <f t="shared" ref="U67:U130" si="47">TAN(RADIANS(R67/2))*TAN(RADIANS(R67/2))</f>
        <v>4.3019264439824512E-2</v>
      </c>
      <c r="V67" s="14">
        <f t="shared" ref="V67:V130" si="48">4*DEGREES(U67*SIN(2*RADIANS(I67))-2*K67*SIN(RADIANS(J67))+4*K67*U67*SIN(RADIANS(J67))*COS(2*RADIANS(I67))-0.5*U67*U67*SIN(4*RADIANS(I67))-1.25*K67*K67*SIN(2*RADIANS(J67)))</f>
        <v>-11.105381475272633</v>
      </c>
      <c r="W67" s="14">
        <f t="shared" ref="W67:W130" si="49">DEGREES(ACOS(COS(RADIANS(90.833))/(COS(RADIANS($B$2))*COS(RADIANS(T67)))-TAN(RADIANS($B$2))*TAN(RADIANS(T67))))</f>
        <v>88.428567840006238</v>
      </c>
      <c r="X67" s="11">
        <f t="shared" ref="X67:X130" si="50">(720-4*$B$3-V67+$B$4*60)/1440</f>
        <v>0.50354540380227264</v>
      </c>
      <c r="Y67" s="11">
        <f t="shared" ref="Y67:Y130" si="51">(X67*1440-W67*4)/1440</f>
        <v>0.25791049313558861</v>
      </c>
      <c r="Z67" s="11">
        <f t="shared" ref="Z67:Z130" si="52">(X67*1440+W67*4)/1440</f>
        <v>0.74918031446895661</v>
      </c>
      <c r="AA67" s="14">
        <f t="shared" ref="AA67:AA130" si="53">8*W67</f>
        <v>707.4285427200499</v>
      </c>
      <c r="AB67" s="14">
        <f t="shared" ref="AB67:AB130" si="54">MOD(E67*1440+V67+4*$B$3-60*$B$4,1440)</f>
        <v>714.89461852472732</v>
      </c>
      <c r="AC67" s="14">
        <f t="shared" ref="AC67:AC130" si="55">IF(AB67/4&lt;0,AB67/4+180,AB67/4-180)</f>
        <v>-1.2763453688181698</v>
      </c>
      <c r="AD67" s="14">
        <f t="shared" si="30"/>
        <v>30.384747460689628</v>
      </c>
      <c r="AE67" s="14">
        <f t="shared" ref="AE67:AE130" si="56">90-AD67</f>
        <v>59.615252539310376</v>
      </c>
      <c r="AF67" s="14">
        <f t="shared" ref="AF67:AF130" si="57">IF(AE67&gt;85,0,IF(AE67&gt;5,58.1/TAN(RADIANS(AE67))-0.07/POWER(TAN(RADIANS(AE67)),3)+0.000086/POWER(TAN(RADIANS(AE67)),5),IF(AE67&gt;-0.575,1735+AE67*(-518.2+AE67*(103.4+AE67*(-12.79+AE67*0.711))),-20.772/TAN(RADIANS(AE67)))))/3600</f>
        <v>9.4589377110617379E-3</v>
      </c>
      <c r="AG67" s="14">
        <f t="shared" ref="AG67:AG130" si="58">AE67+AF67</f>
        <v>59.624711477021435</v>
      </c>
      <c r="AH67" s="14">
        <f t="shared" si="31"/>
        <v>177.48689829335092</v>
      </c>
    </row>
    <row r="68" spans="4:34" x14ac:dyDescent="0.3">
      <c r="D68" s="10">
        <f t="shared" ref="D68:D131" si="59">D67+1</f>
        <v>41706</v>
      </c>
      <c r="E68" s="11">
        <f t="shared" si="32"/>
        <v>0.5</v>
      </c>
      <c r="F68" s="12">
        <f t="shared" si="33"/>
        <v>2456724.6666666665</v>
      </c>
      <c r="G68" s="13">
        <f t="shared" si="34"/>
        <v>0.14181154460414816</v>
      </c>
      <c r="I68" s="14">
        <f t="shared" si="35"/>
        <v>345.79124262822279</v>
      </c>
      <c r="J68" s="14">
        <f t="shared" si="36"/>
        <v>5462.610032816322</v>
      </c>
      <c r="K68" s="14">
        <f t="shared" si="37"/>
        <v>1.6702670120097327E-2</v>
      </c>
      <c r="L68" s="14">
        <f t="shared" si="38"/>
        <v>1.7156426618868492</v>
      </c>
      <c r="M68" s="14">
        <f t="shared" si="39"/>
        <v>347.50688529010966</v>
      </c>
      <c r="N68" s="14">
        <f t="shared" si="40"/>
        <v>5464.3256754782087</v>
      </c>
      <c r="O68" s="14">
        <f t="shared" si="41"/>
        <v>0.99253950702865834</v>
      </c>
      <c r="P68" s="14">
        <f t="shared" si="42"/>
        <v>347.5036397862861</v>
      </c>
      <c r="Q68" s="14">
        <f t="shared" si="43"/>
        <v>23.437446968290182</v>
      </c>
      <c r="R68" s="14">
        <f t="shared" si="44"/>
        <v>23.435247052065087</v>
      </c>
      <c r="S68" s="14">
        <f t="shared" si="45"/>
        <v>-11.494148714481501</v>
      </c>
      <c r="T68" s="14">
        <f t="shared" si="46"/>
        <v>-4.9367546784862446</v>
      </c>
      <c r="U68" s="14">
        <f t="shared" si="47"/>
        <v>4.301925852345153E-2</v>
      </c>
      <c r="V68" s="14">
        <f t="shared" si="48"/>
        <v>-10.863025173282535</v>
      </c>
      <c r="W68" s="14">
        <f t="shared" si="49"/>
        <v>88.611354930821307</v>
      </c>
      <c r="X68" s="11">
        <f t="shared" si="50"/>
        <v>0.50337710081477949</v>
      </c>
      <c r="Y68" s="11">
        <f t="shared" si="51"/>
        <v>0.25723444822916475</v>
      </c>
      <c r="Z68" s="11">
        <f t="shared" si="52"/>
        <v>0.74951975340039434</v>
      </c>
      <c r="AA68" s="14">
        <f t="shared" si="53"/>
        <v>708.89083944657045</v>
      </c>
      <c r="AB68" s="14">
        <f t="shared" si="54"/>
        <v>715.13697482671751</v>
      </c>
      <c r="AC68" s="14">
        <f t="shared" si="55"/>
        <v>-1.2157562933206236</v>
      </c>
      <c r="AD68" s="14">
        <f t="shared" si="30"/>
        <v>29.993353729895869</v>
      </c>
      <c r="AE68" s="14">
        <f t="shared" si="56"/>
        <v>60.006646270104127</v>
      </c>
      <c r="AF68" s="14">
        <f t="shared" si="57"/>
        <v>9.3115583302909605E-3</v>
      </c>
      <c r="AG68" s="14">
        <f t="shared" si="58"/>
        <v>60.015957828434416</v>
      </c>
      <c r="AH68" s="14">
        <f t="shared" si="31"/>
        <v>177.57647997646347</v>
      </c>
    </row>
    <row r="69" spans="4:34" x14ac:dyDescent="0.3">
      <c r="D69" s="10">
        <f t="shared" si="59"/>
        <v>41707</v>
      </c>
      <c r="E69" s="11">
        <f t="shared" si="32"/>
        <v>0.5</v>
      </c>
      <c r="F69" s="12">
        <f t="shared" si="33"/>
        <v>2456725.6666666665</v>
      </c>
      <c r="G69" s="13">
        <f t="shared" si="34"/>
        <v>0.14183892311201948</v>
      </c>
      <c r="I69" s="14">
        <f t="shared" si="35"/>
        <v>346.77688999074235</v>
      </c>
      <c r="J69" s="14">
        <f t="shared" si="36"/>
        <v>5463.5956330968538</v>
      </c>
      <c r="K69" s="14">
        <f t="shared" si="37"/>
        <v>1.6702668968203049E-2</v>
      </c>
      <c r="L69" s="14">
        <f t="shared" si="38"/>
        <v>1.7301157903000319</v>
      </c>
      <c r="M69" s="14">
        <f t="shared" si="39"/>
        <v>348.50700578104238</v>
      </c>
      <c r="N69" s="14">
        <f t="shared" si="40"/>
        <v>5465.3257488871541</v>
      </c>
      <c r="O69" s="14">
        <f t="shared" si="41"/>
        <v>0.99279956959503957</v>
      </c>
      <c r="P69" s="14">
        <f t="shared" si="42"/>
        <v>348.50375647980803</v>
      </c>
      <c r="Q69" s="14">
        <f t="shared" si="43"/>
        <v>23.437446612255062</v>
      </c>
      <c r="R69" s="14">
        <f t="shared" si="44"/>
        <v>23.435245486996969</v>
      </c>
      <c r="S69" s="14">
        <f t="shared" si="45"/>
        <v>-10.570214599943441</v>
      </c>
      <c r="T69" s="14">
        <f t="shared" si="46"/>
        <v>-4.5463503382743804</v>
      </c>
      <c r="U69" s="14">
        <f t="shared" si="47"/>
        <v>4.3019252614174053E-2</v>
      </c>
      <c r="V69" s="14">
        <f t="shared" si="48"/>
        <v>-10.614457236073582</v>
      </c>
      <c r="W69" s="14">
        <f t="shared" si="49"/>
        <v>88.794460504070059</v>
      </c>
      <c r="X69" s="11">
        <f t="shared" si="50"/>
        <v>0.50320448419171782</v>
      </c>
      <c r="Y69" s="11">
        <f t="shared" si="51"/>
        <v>0.25655320501374546</v>
      </c>
      <c r="Z69" s="11">
        <f t="shared" si="52"/>
        <v>0.74985576336969029</v>
      </c>
      <c r="AA69" s="14">
        <f t="shared" si="53"/>
        <v>710.35568403256048</v>
      </c>
      <c r="AB69" s="14">
        <f t="shared" si="54"/>
        <v>715.38554276392642</v>
      </c>
      <c r="AC69" s="14">
        <f t="shared" si="55"/>
        <v>-1.1536143090183941</v>
      </c>
      <c r="AD69" s="14">
        <f t="shared" si="30"/>
        <v>29.600892428184828</v>
      </c>
      <c r="AE69" s="14">
        <f t="shared" si="56"/>
        <v>60.399107571815172</v>
      </c>
      <c r="AF69" s="14">
        <f t="shared" si="57"/>
        <v>9.1649337467929297E-3</v>
      </c>
      <c r="AG69" s="14">
        <f t="shared" si="58"/>
        <v>60.408272505561968</v>
      </c>
      <c r="AH69" s="14">
        <f t="shared" si="31"/>
        <v>177.67140230819393</v>
      </c>
    </row>
    <row r="70" spans="4:34" x14ac:dyDescent="0.3">
      <c r="D70" s="10">
        <f t="shared" si="59"/>
        <v>41708</v>
      </c>
      <c r="E70" s="11">
        <f t="shared" si="32"/>
        <v>0.5</v>
      </c>
      <c r="F70" s="12">
        <f t="shared" si="33"/>
        <v>2456726.6666666665</v>
      </c>
      <c r="G70" s="13">
        <f t="shared" si="34"/>
        <v>0.14186630161989081</v>
      </c>
      <c r="I70" s="14">
        <f t="shared" si="35"/>
        <v>347.76253735326191</v>
      </c>
      <c r="J70" s="14">
        <f t="shared" si="36"/>
        <v>5464.5812333773838</v>
      </c>
      <c r="K70" s="14">
        <f t="shared" si="37"/>
        <v>1.6702667816308581E-2</v>
      </c>
      <c r="L70" s="14">
        <f t="shared" si="38"/>
        <v>1.7440629759570818</v>
      </c>
      <c r="M70" s="14">
        <f t="shared" si="39"/>
        <v>349.506600329219</v>
      </c>
      <c r="N70" s="14">
        <f t="shared" si="40"/>
        <v>5466.3252963533405</v>
      </c>
      <c r="O70" s="14">
        <f t="shared" si="41"/>
        <v>0.99306172538811144</v>
      </c>
      <c r="P70" s="14">
        <f t="shared" si="42"/>
        <v>349.50334722848908</v>
      </c>
      <c r="Q70" s="14">
        <f t="shared" si="43"/>
        <v>23.437446256219943</v>
      </c>
      <c r="R70" s="14">
        <f t="shared" si="44"/>
        <v>23.435243923809001</v>
      </c>
      <c r="S70" s="14">
        <f t="shared" si="45"/>
        <v>-9.6477676957750091</v>
      </c>
      <c r="T70" s="14">
        <f t="shared" si="46"/>
        <v>-4.1549762979790783</v>
      </c>
      <c r="U70" s="14">
        <f t="shared" si="47"/>
        <v>4.3019246711995952E-2</v>
      </c>
      <c r="V70" s="14">
        <f t="shared" si="48"/>
        <v>-10.360015334809034</v>
      </c>
      <c r="W70" s="14">
        <f t="shared" si="49"/>
        <v>88.977852468234303</v>
      </c>
      <c r="X70" s="11">
        <f t="shared" si="50"/>
        <v>0.50302778842695073</v>
      </c>
      <c r="Y70" s="11">
        <f t="shared" si="51"/>
        <v>0.25586708712629991</v>
      </c>
      <c r="Z70" s="11">
        <f t="shared" si="52"/>
        <v>0.75018848972760155</v>
      </c>
      <c r="AA70" s="14">
        <f t="shared" si="53"/>
        <v>711.82281974587443</v>
      </c>
      <c r="AB70" s="14">
        <f t="shared" si="54"/>
        <v>715.63998466519092</v>
      </c>
      <c r="AC70" s="14">
        <f t="shared" si="55"/>
        <v>-1.0900038337022693</v>
      </c>
      <c r="AD70" s="14">
        <f t="shared" si="30"/>
        <v>29.207482396532075</v>
      </c>
      <c r="AE70" s="14">
        <f t="shared" si="56"/>
        <v>60.792517603467928</v>
      </c>
      <c r="AF70" s="14">
        <f t="shared" si="57"/>
        <v>9.0190901116793728E-3</v>
      </c>
      <c r="AG70" s="14">
        <f t="shared" si="58"/>
        <v>60.801536693579607</v>
      </c>
      <c r="AH70" s="14">
        <f t="shared" si="31"/>
        <v>177.77170856759642</v>
      </c>
    </row>
    <row r="71" spans="4:34" x14ac:dyDescent="0.3">
      <c r="D71" s="10">
        <f t="shared" si="59"/>
        <v>41709</v>
      </c>
      <c r="E71" s="11">
        <f t="shared" si="32"/>
        <v>0.5</v>
      </c>
      <c r="F71" s="12">
        <f t="shared" si="33"/>
        <v>2456727.6666666665</v>
      </c>
      <c r="G71" s="13">
        <f t="shared" si="34"/>
        <v>0.14189368012776213</v>
      </c>
      <c r="I71" s="14">
        <f t="shared" si="35"/>
        <v>348.74818471578146</v>
      </c>
      <c r="J71" s="14">
        <f t="shared" si="36"/>
        <v>5465.5668336579156</v>
      </c>
      <c r="K71" s="14">
        <f t="shared" si="37"/>
        <v>1.6702666664413925E-2</v>
      </c>
      <c r="L71" s="14">
        <f t="shared" si="38"/>
        <v>1.757480503520827</v>
      </c>
      <c r="M71" s="14">
        <f t="shared" si="39"/>
        <v>350.50566521930227</v>
      </c>
      <c r="N71" s="14">
        <f t="shared" si="40"/>
        <v>5467.3243141614366</v>
      </c>
      <c r="O71" s="14">
        <f t="shared" si="41"/>
        <v>0.9933258935407574</v>
      </c>
      <c r="P71" s="14">
        <f t="shared" si="42"/>
        <v>350.50240831699523</v>
      </c>
      <c r="Q71" s="14">
        <f t="shared" si="43"/>
        <v>23.437445900184823</v>
      </c>
      <c r="R71" s="14">
        <f t="shared" si="44"/>
        <v>23.435242362502219</v>
      </c>
      <c r="S71" s="14">
        <f t="shared" si="45"/>
        <v>-8.7267250942537373</v>
      </c>
      <c r="T71" s="14">
        <f t="shared" si="46"/>
        <v>-3.7627384052942707</v>
      </c>
      <c r="U71" s="14">
        <f t="shared" si="47"/>
        <v>4.3019240816921135E-2</v>
      </c>
      <c r="V71" s="14">
        <f t="shared" si="48"/>
        <v>-10.100038753718572</v>
      </c>
      <c r="W71" s="14">
        <f t="shared" si="49"/>
        <v>89.161499355301402</v>
      </c>
      <c r="X71" s="11">
        <f t="shared" si="50"/>
        <v>0.50284724913452672</v>
      </c>
      <c r="Y71" s="11">
        <f t="shared" si="51"/>
        <v>0.25517641759202281</v>
      </c>
      <c r="Z71" s="11">
        <f t="shared" si="52"/>
        <v>0.75051808067703063</v>
      </c>
      <c r="AA71" s="14">
        <f t="shared" si="53"/>
        <v>713.29199484241121</v>
      </c>
      <c r="AB71" s="14">
        <f t="shared" si="54"/>
        <v>715.89996124628146</v>
      </c>
      <c r="AC71" s="14">
        <f t="shared" si="55"/>
        <v>-1.025009688429634</v>
      </c>
      <c r="AD71" s="14">
        <f t="shared" si="30"/>
        <v>28.813242168279292</v>
      </c>
      <c r="AE71" s="14">
        <f t="shared" si="56"/>
        <v>61.186757831720712</v>
      </c>
      <c r="AF71" s="14">
        <f t="shared" si="57"/>
        <v>8.8740523491551912E-3</v>
      </c>
      <c r="AG71" s="14">
        <f t="shared" si="58"/>
        <v>61.195631884069869</v>
      </c>
      <c r="AH71" s="14">
        <f t="shared" si="31"/>
        <v>177.87744288157205</v>
      </c>
    </row>
    <row r="72" spans="4:34" x14ac:dyDescent="0.3">
      <c r="D72" s="10">
        <f t="shared" si="59"/>
        <v>41710</v>
      </c>
      <c r="E72" s="11">
        <f t="shared" si="32"/>
        <v>0.5</v>
      </c>
      <c r="F72" s="12">
        <f t="shared" si="33"/>
        <v>2456728.6666666665</v>
      </c>
      <c r="G72" s="13">
        <f t="shared" si="34"/>
        <v>0.14192105863563345</v>
      </c>
      <c r="I72" s="14">
        <f t="shared" si="35"/>
        <v>349.73383207830193</v>
      </c>
      <c r="J72" s="14">
        <f t="shared" si="36"/>
        <v>5466.5524339384456</v>
      </c>
      <c r="K72" s="14">
        <f t="shared" si="37"/>
        <v>1.6702665512519074E-2</v>
      </c>
      <c r="L72" s="14">
        <f t="shared" si="38"/>
        <v>1.7703648302207051</v>
      </c>
      <c r="M72" s="14">
        <f t="shared" si="39"/>
        <v>351.50419690852266</v>
      </c>
      <c r="N72" s="14">
        <f t="shared" si="40"/>
        <v>5468.322798768666</v>
      </c>
      <c r="O72" s="14">
        <f t="shared" si="41"/>
        <v>0.99359199269375553</v>
      </c>
      <c r="P72" s="14">
        <f t="shared" si="42"/>
        <v>351.50093620256018</v>
      </c>
      <c r="Q72" s="14">
        <f t="shared" si="43"/>
        <v>23.4374455441497</v>
      </c>
      <c r="R72" s="14">
        <f t="shared" si="44"/>
        <v>23.435240803077647</v>
      </c>
      <c r="S72" s="14">
        <f t="shared" si="45"/>
        <v>-7.8070033736013862</v>
      </c>
      <c r="T72" s="14">
        <f t="shared" si="46"/>
        <v>-3.3697420053449672</v>
      </c>
      <c r="U72" s="14">
        <f t="shared" si="47"/>
        <v>4.301923492895348E-2</v>
      </c>
      <c r="V72" s="14">
        <f t="shared" si="48"/>
        <v>-9.8348680756116007</v>
      </c>
      <c r="W72" s="14">
        <f t="shared" si="49"/>
        <v>89.345370274857416</v>
      </c>
      <c r="X72" s="11">
        <f t="shared" si="50"/>
        <v>0.50266310283028592</v>
      </c>
      <c r="Y72" s="11">
        <f t="shared" si="51"/>
        <v>0.25448151873345981</v>
      </c>
      <c r="Z72" s="11">
        <f t="shared" si="52"/>
        <v>0.75084468692711204</v>
      </c>
      <c r="AA72" s="14">
        <f t="shared" si="53"/>
        <v>714.76296219885933</v>
      </c>
      <c r="AB72" s="14">
        <f t="shared" si="54"/>
        <v>716.16513192438833</v>
      </c>
      <c r="AC72" s="14">
        <f t="shared" si="55"/>
        <v>-0.95871701890291661</v>
      </c>
      <c r="AD72" s="14">
        <f t="shared" si="30"/>
        <v>28.418289941078285</v>
      </c>
      <c r="AE72" s="14">
        <f t="shared" si="56"/>
        <v>61.581710058921715</v>
      </c>
      <c r="AF72" s="14">
        <f t="shared" si="57"/>
        <v>8.7298442142509491E-3</v>
      </c>
      <c r="AG72" s="14">
        <f t="shared" si="58"/>
        <v>61.590439903135966</v>
      </c>
      <c r="AH72" s="14">
        <f t="shared" si="31"/>
        <v>177.98865033372772</v>
      </c>
    </row>
    <row r="73" spans="4:34" x14ac:dyDescent="0.3">
      <c r="D73" s="10">
        <f t="shared" si="59"/>
        <v>41711</v>
      </c>
      <c r="E73" s="11">
        <f t="shared" si="32"/>
        <v>0.5</v>
      </c>
      <c r="F73" s="12">
        <f t="shared" si="33"/>
        <v>2456729.6666666665</v>
      </c>
      <c r="G73" s="13">
        <f t="shared" si="34"/>
        <v>0.14194843714350477</v>
      </c>
      <c r="I73" s="14">
        <f t="shared" si="35"/>
        <v>350.71947944082331</v>
      </c>
      <c r="J73" s="14">
        <f t="shared" si="36"/>
        <v>5467.5380342189765</v>
      </c>
      <c r="K73" s="14">
        <f t="shared" si="37"/>
        <v>1.6702664360624037E-2</v>
      </c>
      <c r="L73" s="14">
        <f t="shared" si="38"/>
        <v>1.7827125863450195</v>
      </c>
      <c r="M73" s="14">
        <f t="shared" si="39"/>
        <v>352.50219202716835</v>
      </c>
      <c r="N73" s="14">
        <f t="shared" si="40"/>
        <v>5469.3207468053215</v>
      </c>
      <c r="O73" s="14">
        <f t="shared" si="41"/>
        <v>0.99385994102352337</v>
      </c>
      <c r="P73" s="14">
        <f t="shared" si="42"/>
        <v>352.49892751547543</v>
      </c>
      <c r="Q73" s="14">
        <f t="shared" si="43"/>
        <v>23.43744518811458</v>
      </c>
      <c r="R73" s="14">
        <f t="shared" si="44"/>
        <v>23.435239245536319</v>
      </c>
      <c r="S73" s="14">
        <f t="shared" si="45"/>
        <v>-6.8885186655505954</v>
      </c>
      <c r="T73" s="14">
        <f t="shared" si="46"/>
        <v>-2.9760919465047029</v>
      </c>
      <c r="U73" s="14">
        <f t="shared" si="47"/>
        <v>4.3019229048096887E-2</v>
      </c>
      <c r="V73" s="14">
        <f t="shared" si="48"/>
        <v>-9.5648448813089022</v>
      </c>
      <c r="W73" s="14">
        <f t="shared" si="49"/>
        <v>89.529434867878081</v>
      </c>
      <c r="X73" s="11">
        <f t="shared" si="50"/>
        <v>0.5024755867231312</v>
      </c>
      <c r="Y73" s="11">
        <f t="shared" si="51"/>
        <v>0.25378271209013648</v>
      </c>
      <c r="Z73" s="11">
        <f t="shared" si="52"/>
        <v>0.75116846135612592</v>
      </c>
      <c r="AA73" s="14">
        <f t="shared" si="53"/>
        <v>716.23547894302465</v>
      </c>
      <c r="AB73" s="14">
        <f t="shared" si="54"/>
        <v>716.435155118691</v>
      </c>
      <c r="AC73" s="14">
        <f t="shared" si="55"/>
        <v>-0.89121122032724998</v>
      </c>
      <c r="AD73" s="14">
        <f t="shared" si="30"/>
        <v>28.022743549963252</v>
      </c>
      <c r="AE73" s="14">
        <f t="shared" si="56"/>
        <v>61.977256450036748</v>
      </c>
      <c r="AF73" s="14">
        <f t="shared" si="57"/>
        <v>8.5864883497056756E-3</v>
      </c>
      <c r="AG73" s="14">
        <f t="shared" si="58"/>
        <v>61.985842938386455</v>
      </c>
      <c r="AH73" s="14">
        <f t="shared" si="31"/>
        <v>178.10537707385276</v>
      </c>
    </row>
    <row r="74" spans="4:34" x14ac:dyDescent="0.3">
      <c r="D74" s="10">
        <f t="shared" si="59"/>
        <v>41712</v>
      </c>
      <c r="E74" s="11">
        <f t="shared" si="32"/>
        <v>0.5</v>
      </c>
      <c r="F74" s="12">
        <f t="shared" si="33"/>
        <v>2456730.6666666665</v>
      </c>
      <c r="G74" s="13">
        <f t="shared" si="34"/>
        <v>0.1419758156513761</v>
      </c>
      <c r="I74" s="14">
        <f t="shared" si="35"/>
        <v>351.70512680334468</v>
      </c>
      <c r="J74" s="14">
        <f t="shared" si="36"/>
        <v>5468.5236344995064</v>
      </c>
      <c r="K74" s="14">
        <f t="shared" si="37"/>
        <v>1.6702663208728808E-2</v>
      </c>
      <c r="L74" s="14">
        <f t="shared" si="38"/>
        <v>1.7945205756643114</v>
      </c>
      <c r="M74" s="14">
        <f t="shared" si="39"/>
        <v>353.49964737900899</v>
      </c>
      <c r="N74" s="14">
        <f t="shared" si="40"/>
        <v>5470.3181550751706</v>
      </c>
      <c r="O74" s="14">
        <f t="shared" si="41"/>
        <v>0.99412965626985095</v>
      </c>
      <c r="P74" s="14">
        <f t="shared" si="42"/>
        <v>353.4963790595138</v>
      </c>
      <c r="Q74" s="14">
        <f t="shared" si="43"/>
        <v>23.437444832079461</v>
      </c>
      <c r="R74" s="14">
        <f t="shared" si="44"/>
        <v>23.435237689879258</v>
      </c>
      <c r="S74" s="14">
        <f t="shared" si="45"/>
        <v>-5.9711867213386984</v>
      </c>
      <c r="T74" s="14">
        <f t="shared" si="46"/>
        <v>-2.5818925871307337</v>
      </c>
      <c r="U74" s="14">
        <f t="shared" si="47"/>
        <v>4.3019223174355206E-2</v>
      </c>
      <c r="V74" s="14">
        <f t="shared" si="48"/>
        <v>-9.290311462691399</v>
      </c>
      <c r="W74" s="14">
        <f t="shared" si="49"/>
        <v>89.713663260289195</v>
      </c>
      <c r="X74" s="11">
        <f t="shared" si="50"/>
        <v>0.50228493851575795</v>
      </c>
      <c r="Y74" s="11">
        <f t="shared" si="51"/>
        <v>0.25308031834828792</v>
      </c>
      <c r="Z74" s="11">
        <f t="shared" si="52"/>
        <v>0.75148955868322798</v>
      </c>
      <c r="AA74" s="14">
        <f t="shared" si="53"/>
        <v>717.70930608231356</v>
      </c>
      <c r="AB74" s="14">
        <f t="shared" si="54"/>
        <v>716.70968853730847</v>
      </c>
      <c r="AC74" s="14">
        <f t="shared" si="55"/>
        <v>-0.82257786567288349</v>
      </c>
      <c r="AD74" s="14">
        <f t="shared" si="30"/>
        <v>27.626720441513907</v>
      </c>
      <c r="AE74" s="14">
        <f t="shared" si="56"/>
        <v>62.37327955848609</v>
      </c>
      <c r="AF74" s="14">
        <f t="shared" si="57"/>
        <v>8.444006341901171E-3</v>
      </c>
      <c r="AG74" s="14">
        <f t="shared" si="58"/>
        <v>62.381723564827993</v>
      </c>
      <c r="AH74" s="14">
        <f t="shared" si="31"/>
        <v>178.2276704279484</v>
      </c>
    </row>
    <row r="75" spans="4:34" x14ac:dyDescent="0.3">
      <c r="D75" s="10">
        <f t="shared" si="59"/>
        <v>41713</v>
      </c>
      <c r="E75" s="11">
        <f t="shared" si="32"/>
        <v>0.5</v>
      </c>
      <c r="F75" s="12">
        <f t="shared" si="33"/>
        <v>2456731.6666666665</v>
      </c>
      <c r="G75" s="13">
        <f t="shared" si="34"/>
        <v>0.14200319415924739</v>
      </c>
      <c r="I75" s="14">
        <f t="shared" si="35"/>
        <v>352.69077416586515</v>
      </c>
      <c r="J75" s="14">
        <f t="shared" si="36"/>
        <v>5469.5092347800346</v>
      </c>
      <c r="K75" s="14">
        <f t="shared" si="37"/>
        <v>1.6702662056833392E-2</v>
      </c>
      <c r="L75" s="14">
        <f t="shared" si="38"/>
        <v>1.8057857757871913</v>
      </c>
      <c r="M75" s="14">
        <f t="shared" si="39"/>
        <v>354.49655994165232</v>
      </c>
      <c r="N75" s="14">
        <f t="shared" si="40"/>
        <v>5471.3150205558222</v>
      </c>
      <c r="O75" s="14">
        <f t="shared" si="41"/>
        <v>0.99440105576362336</v>
      </c>
      <c r="P75" s="14">
        <f t="shared" si="42"/>
        <v>354.49328781228627</v>
      </c>
      <c r="Q75" s="14">
        <f t="shared" si="43"/>
        <v>23.437444476044341</v>
      </c>
      <c r="R75" s="14">
        <f t="shared" si="44"/>
        <v>23.435236136107488</v>
      </c>
      <c r="S75" s="14">
        <f t="shared" si="45"/>
        <v>-5.05492297621959</v>
      </c>
      <c r="T75" s="14">
        <f t="shared" si="46"/>
        <v>-2.1872478031347589</v>
      </c>
      <c r="U75" s="14">
        <f t="shared" si="47"/>
        <v>4.3019217307732303E-2</v>
      </c>
      <c r="V75" s="14">
        <f t="shared" si="48"/>
        <v>-9.0116105489909799</v>
      </c>
      <c r="W75" s="14">
        <f t="shared" si="49"/>
        <v>89.898026016362905</v>
      </c>
      <c r="X75" s="11">
        <f t="shared" si="50"/>
        <v>0.5020913962145771</v>
      </c>
      <c r="Y75" s="11">
        <f t="shared" si="51"/>
        <v>0.25237465728023573</v>
      </c>
      <c r="Z75" s="11">
        <f t="shared" si="52"/>
        <v>0.75180813514891853</v>
      </c>
      <c r="AA75" s="14">
        <f t="shared" si="53"/>
        <v>719.18420813090324</v>
      </c>
      <c r="AB75" s="14">
        <f t="shared" si="54"/>
        <v>716.98838945100897</v>
      </c>
      <c r="AC75" s="14">
        <f t="shared" si="55"/>
        <v>-0.75290263724775741</v>
      </c>
      <c r="AD75" s="14">
        <f t="shared" si="30"/>
        <v>27.230337649069721</v>
      </c>
      <c r="AE75" s="14">
        <f t="shared" si="56"/>
        <v>62.769662350930275</v>
      </c>
      <c r="AF75" s="14">
        <f t="shared" si="57"/>
        <v>8.3024187757597817E-3</v>
      </c>
      <c r="AG75" s="14">
        <f t="shared" si="58"/>
        <v>62.777964769706038</v>
      </c>
      <c r="AH75" s="14">
        <f t="shared" si="31"/>
        <v>178.35557900866399</v>
      </c>
    </row>
    <row r="76" spans="4:34" x14ac:dyDescent="0.3">
      <c r="D76" s="10">
        <f t="shared" si="59"/>
        <v>41714</v>
      </c>
      <c r="E76" s="11">
        <f t="shared" si="32"/>
        <v>0.5</v>
      </c>
      <c r="F76" s="12">
        <f t="shared" si="33"/>
        <v>2456732.6666666665</v>
      </c>
      <c r="G76" s="13">
        <f t="shared" si="34"/>
        <v>0.14203057266711872</v>
      </c>
      <c r="I76" s="14">
        <f t="shared" si="35"/>
        <v>353.67642152838744</v>
      </c>
      <c r="J76" s="14">
        <f t="shared" si="36"/>
        <v>5470.4948350605646</v>
      </c>
      <c r="K76" s="14">
        <f t="shared" si="37"/>
        <v>1.6702660904937782E-2</v>
      </c>
      <c r="L76" s="14">
        <f t="shared" si="38"/>
        <v>1.816505338448922</v>
      </c>
      <c r="M76" s="14">
        <f t="shared" si="39"/>
        <v>355.49292686683634</v>
      </c>
      <c r="N76" s="14">
        <f t="shared" si="40"/>
        <v>5472.3113403990137</v>
      </c>
      <c r="O76" s="14">
        <f t="shared" si="41"/>
        <v>0.99467405645450924</v>
      </c>
      <c r="P76" s="14">
        <f t="shared" si="42"/>
        <v>355.48965092553419</v>
      </c>
      <c r="Q76" s="14">
        <f t="shared" si="43"/>
        <v>23.437444120009221</v>
      </c>
      <c r="R76" s="14">
        <f t="shared" si="44"/>
        <v>23.435234584222034</v>
      </c>
      <c r="S76" s="14">
        <f t="shared" si="45"/>
        <v>-4.1396426125846677</v>
      </c>
      <c r="T76" s="14">
        <f t="shared" si="46"/>
        <v>-1.7922609963071505</v>
      </c>
      <c r="U76" s="14">
        <f t="shared" si="47"/>
        <v>4.3019211448232064E-2</v>
      </c>
      <c r="V76" s="14">
        <f t="shared" si="48"/>
        <v>-8.7290850458697218</v>
      </c>
      <c r="W76" s="14">
        <f t="shared" si="49"/>
        <v>90.082494092011473</v>
      </c>
      <c r="X76" s="11">
        <f t="shared" si="50"/>
        <v>0.50189519794852067</v>
      </c>
      <c r="Y76" s="11">
        <f t="shared" si="51"/>
        <v>0.25166604769293321</v>
      </c>
      <c r="Z76" s="11">
        <f t="shared" si="52"/>
        <v>0.75212434820410801</v>
      </c>
      <c r="AA76" s="14">
        <f t="shared" si="53"/>
        <v>720.65995273609178</v>
      </c>
      <c r="AB76" s="14">
        <f t="shared" si="54"/>
        <v>717.27091495413015</v>
      </c>
      <c r="AC76" s="14">
        <f t="shared" si="55"/>
        <v>-0.68227126146746286</v>
      </c>
      <c r="AD76" s="14">
        <f t="shared" si="30"/>
        <v>26.833711768947417</v>
      </c>
      <c r="AE76" s="14">
        <f t="shared" si="56"/>
        <v>63.166288231052583</v>
      </c>
      <c r="AF76" s="14">
        <f t="shared" si="57"/>
        <v>8.1617452885254065E-3</v>
      </c>
      <c r="AG76" s="14">
        <f t="shared" si="58"/>
        <v>63.174449976341108</v>
      </c>
      <c r="AH76" s="14">
        <f t="shared" si="31"/>
        <v>178.48915282611108</v>
      </c>
    </row>
    <row r="77" spans="4:34" x14ac:dyDescent="0.3">
      <c r="D77" s="10">
        <f t="shared" si="59"/>
        <v>41715</v>
      </c>
      <c r="E77" s="11">
        <f t="shared" si="32"/>
        <v>0.5</v>
      </c>
      <c r="F77" s="12">
        <f t="shared" si="33"/>
        <v>2456733.6666666665</v>
      </c>
      <c r="G77" s="13">
        <f t="shared" si="34"/>
        <v>0.14205795117499004</v>
      </c>
      <c r="I77" s="14">
        <f t="shared" si="35"/>
        <v>354.66206889090972</v>
      </c>
      <c r="J77" s="14">
        <f t="shared" si="36"/>
        <v>5471.4804353410946</v>
      </c>
      <c r="K77" s="14">
        <f t="shared" si="37"/>
        <v>1.6702659753041985E-2</v>
      </c>
      <c r="L77" s="14">
        <f t="shared" si="38"/>
        <v>1.8266765897335606</v>
      </c>
      <c r="M77" s="14">
        <f t="shared" si="39"/>
        <v>356.48874548064327</v>
      </c>
      <c r="N77" s="14">
        <f t="shared" si="40"/>
        <v>5473.3071119308279</v>
      </c>
      <c r="O77" s="14">
        <f t="shared" si="41"/>
        <v>0.99494857493860889</v>
      </c>
      <c r="P77" s="14">
        <f t="shared" si="42"/>
        <v>356.48546572534298</v>
      </c>
      <c r="Q77" s="14">
        <f t="shared" si="43"/>
        <v>23.437443763974102</v>
      </c>
      <c r="R77" s="14">
        <f t="shared" si="44"/>
        <v>23.435233034223916</v>
      </c>
      <c r="S77" s="14">
        <f t="shared" si="45"/>
        <v>-3.2252606218033195</v>
      </c>
      <c r="T77" s="14">
        <f t="shared" si="46"/>
        <v>-1.3970351033213935</v>
      </c>
      <c r="U77" s="14">
        <f t="shared" si="47"/>
        <v>4.3019205595858333E-2</v>
      </c>
      <c r="V77" s="14">
        <f t="shared" si="48"/>
        <v>-8.4430777867695426</v>
      </c>
      <c r="W77" s="14">
        <f t="shared" si="49"/>
        <v>90.267038788033616</v>
      </c>
      <c r="X77" s="11">
        <f t="shared" si="50"/>
        <v>0.50169658179636778</v>
      </c>
      <c r="Y77" s="11">
        <f t="shared" si="51"/>
        <v>0.25095480738516324</v>
      </c>
      <c r="Z77" s="11">
        <f t="shared" si="52"/>
        <v>0.75243835620757216</v>
      </c>
      <c r="AA77" s="14">
        <f t="shared" si="53"/>
        <v>722.13631030426893</v>
      </c>
      <c r="AB77" s="14">
        <f t="shared" si="54"/>
        <v>717.55692221323034</v>
      </c>
      <c r="AC77" s="14">
        <f t="shared" si="55"/>
        <v>-0.61076944669241584</v>
      </c>
      <c r="AD77" s="14">
        <f t="shared" si="30"/>
        <v>26.436958937617984</v>
      </c>
      <c r="AE77" s="14">
        <f t="shared" si="56"/>
        <v>63.563041062382013</v>
      </c>
      <c r="AF77" s="14">
        <f t="shared" si="57"/>
        <v>8.0220046223592814E-3</v>
      </c>
      <c r="AG77" s="14">
        <f t="shared" si="58"/>
        <v>63.571063067004374</v>
      </c>
      <c r="AH77" s="14">
        <f t="shared" si="31"/>
        <v>178.62844339891774</v>
      </c>
    </row>
    <row r="78" spans="4:34" x14ac:dyDescent="0.3">
      <c r="D78" s="10">
        <f t="shared" si="59"/>
        <v>41716</v>
      </c>
      <c r="E78" s="11">
        <f t="shared" si="32"/>
        <v>0.5</v>
      </c>
      <c r="F78" s="12">
        <f t="shared" si="33"/>
        <v>2456734.6666666665</v>
      </c>
      <c r="G78" s="13">
        <f t="shared" si="34"/>
        <v>0.14208532968286136</v>
      </c>
      <c r="I78" s="14">
        <f t="shared" si="35"/>
        <v>355.64771625343201</v>
      </c>
      <c r="J78" s="14">
        <f t="shared" si="36"/>
        <v>5472.4660356216236</v>
      </c>
      <c r="K78" s="14">
        <f t="shared" si="37"/>
        <v>1.6702658601146E-2</v>
      </c>
      <c r="L78" s="14">
        <f t="shared" si="38"/>
        <v>1.8362970302307067</v>
      </c>
      <c r="M78" s="14">
        <f t="shared" si="39"/>
        <v>357.4840132836627</v>
      </c>
      <c r="N78" s="14">
        <f t="shared" si="40"/>
        <v>5474.3023326518542</v>
      </c>
      <c r="O78" s="14">
        <f t="shared" si="41"/>
        <v>0.99522452748605506</v>
      </c>
      <c r="P78" s="14">
        <f t="shared" si="42"/>
        <v>357.4807297123055</v>
      </c>
      <c r="Q78" s="14">
        <f t="shared" si="43"/>
        <v>23.437443407938982</v>
      </c>
      <c r="R78" s="14">
        <f t="shared" si="44"/>
        <v>23.435231486114155</v>
      </c>
      <c r="S78" s="14">
        <f t="shared" si="45"/>
        <v>-2.311691864853644</v>
      </c>
      <c r="T78" s="14">
        <f t="shared" si="46"/>
        <v>-1.0016726053288272</v>
      </c>
      <c r="U78" s="14">
        <f t="shared" si="47"/>
        <v>4.3019199750614939E-2</v>
      </c>
      <c r="V78" s="14">
        <f t="shared" si="48"/>
        <v>-8.1539312959369461</v>
      </c>
      <c r="W78" s="14">
        <f t="shared" si="49"/>
        <v>90.451631703372328</v>
      </c>
      <c r="X78" s="11">
        <f t="shared" si="50"/>
        <v>0.50149578562217845</v>
      </c>
      <c r="Y78" s="11">
        <f t="shared" si="51"/>
        <v>0.25024125311281092</v>
      </c>
      <c r="Z78" s="11">
        <f t="shared" si="52"/>
        <v>0.75275031813154603</v>
      </c>
      <c r="AA78" s="14">
        <f t="shared" si="53"/>
        <v>723.61305362697863</v>
      </c>
      <c r="AB78" s="14">
        <f t="shared" si="54"/>
        <v>717.8460687040631</v>
      </c>
      <c r="AC78" s="14">
        <f t="shared" si="55"/>
        <v>-0.53848282398422498</v>
      </c>
      <c r="AD78" s="14">
        <f t="shared" si="30"/>
        <v>26.040194809775063</v>
      </c>
      <c r="AE78" s="14">
        <f t="shared" si="56"/>
        <v>63.959805190224941</v>
      </c>
      <c r="AF78" s="14">
        <f t="shared" si="57"/>
        <v>7.8832146756828009E-3</v>
      </c>
      <c r="AG78" s="14">
        <f t="shared" si="58"/>
        <v>63.96768840490062</v>
      </c>
      <c r="AH78" s="14">
        <f t="shared" si="31"/>
        <v>178.77350386552791</v>
      </c>
    </row>
    <row r="79" spans="4:34" x14ac:dyDescent="0.3">
      <c r="D79" s="10">
        <f t="shared" si="59"/>
        <v>41717</v>
      </c>
      <c r="E79" s="11">
        <f t="shared" si="32"/>
        <v>0.5</v>
      </c>
      <c r="F79" s="12">
        <f t="shared" si="33"/>
        <v>2456735.6666666665</v>
      </c>
      <c r="G79" s="13">
        <f t="shared" si="34"/>
        <v>0.14211270819073268</v>
      </c>
      <c r="I79" s="14">
        <f t="shared" si="35"/>
        <v>356.63336361595611</v>
      </c>
      <c r="J79" s="14">
        <f t="shared" si="36"/>
        <v>5473.4516359021527</v>
      </c>
      <c r="K79" s="14">
        <f t="shared" si="37"/>
        <v>1.6702657449249821E-2</v>
      </c>
      <c r="L79" s="14">
        <f t="shared" si="38"/>
        <v>1.8453643351274054</v>
      </c>
      <c r="M79" s="14">
        <f t="shared" si="39"/>
        <v>358.4787279510835</v>
      </c>
      <c r="N79" s="14">
        <f t="shared" si="40"/>
        <v>5475.2970002372804</v>
      </c>
      <c r="O79" s="14">
        <f t="shared" si="41"/>
        <v>0.99550183006854476</v>
      </c>
      <c r="P79" s="14">
        <f t="shared" si="42"/>
        <v>358.47544056161388</v>
      </c>
      <c r="Q79" s="14">
        <f t="shared" si="43"/>
        <v>23.437443051903863</v>
      </c>
      <c r="R79" s="14">
        <f t="shared" si="44"/>
        <v>23.435229939893766</v>
      </c>
      <c r="S79" s="14">
        <f t="shared" si="45"/>
        <v>-1.398851131864226</v>
      </c>
      <c r="T79" s="14">
        <f t="shared" si="46"/>
        <v>-0.60627553807606616</v>
      </c>
      <c r="U79" s="14">
        <f t="shared" si="47"/>
        <v>4.3019193912505735E-2</v>
      </c>
      <c r="V79" s="14">
        <f t="shared" si="48"/>
        <v>-7.8619875624800475</v>
      </c>
      <c r="W79" s="14">
        <f t="shared" si="49"/>
        <v>90.636244688430267</v>
      </c>
      <c r="X79" s="11">
        <f t="shared" si="50"/>
        <v>0.50129304691838894</v>
      </c>
      <c r="Y79" s="11">
        <f t="shared" si="51"/>
        <v>0.2495257005616382</v>
      </c>
      <c r="Z79" s="11">
        <f t="shared" si="52"/>
        <v>0.75306039327513963</v>
      </c>
      <c r="AA79" s="14">
        <f t="shared" si="53"/>
        <v>725.08995750744214</v>
      </c>
      <c r="AB79" s="14">
        <f t="shared" si="54"/>
        <v>718.13801243752005</v>
      </c>
      <c r="AC79" s="14">
        <f t="shared" si="55"/>
        <v>-0.46549689061998833</v>
      </c>
      <c r="AD79" s="14">
        <f t="shared" si="30"/>
        <v>25.64353453724501</v>
      </c>
      <c r="AE79" s="14">
        <f t="shared" si="56"/>
        <v>64.356465462754983</v>
      </c>
      <c r="AF79" s="14">
        <f t="shared" si="57"/>
        <v>7.7453925532151293E-3</v>
      </c>
      <c r="AG79" s="14">
        <f t="shared" si="58"/>
        <v>64.364210855308201</v>
      </c>
      <c r="AH79" s="14">
        <f t="shared" si="31"/>
        <v>178.92438909564214</v>
      </c>
    </row>
    <row r="80" spans="4:34" x14ac:dyDescent="0.3">
      <c r="D80" s="10">
        <f t="shared" si="59"/>
        <v>41718</v>
      </c>
      <c r="E80" s="11">
        <f t="shared" si="32"/>
        <v>0.5</v>
      </c>
      <c r="F80" s="12">
        <f t="shared" si="33"/>
        <v>2456736.6666666665</v>
      </c>
      <c r="G80" s="13">
        <f t="shared" si="34"/>
        <v>0.14214008669860401</v>
      </c>
      <c r="I80" s="14">
        <f t="shared" si="35"/>
        <v>357.61901097848022</v>
      </c>
      <c r="J80" s="14">
        <f t="shared" si="36"/>
        <v>5474.4372361826818</v>
      </c>
      <c r="K80" s="14">
        <f t="shared" si="37"/>
        <v>1.6702656297353454E-2</v>
      </c>
      <c r="L80" s="14">
        <f t="shared" si="38"/>
        <v>1.8538763542362229</v>
      </c>
      <c r="M80" s="14">
        <f t="shared" si="39"/>
        <v>359.47288733271643</v>
      </c>
      <c r="N80" s="14">
        <f t="shared" si="40"/>
        <v>5476.2911125369183</v>
      </c>
      <c r="O80" s="14">
        <f t="shared" si="41"/>
        <v>0.99578039838680377</v>
      </c>
      <c r="P80" s="14">
        <f t="shared" si="42"/>
        <v>359.46959612308211</v>
      </c>
      <c r="Q80" s="14">
        <f t="shared" si="43"/>
        <v>23.437442695868743</v>
      </c>
      <c r="R80" s="14">
        <f t="shared" si="44"/>
        <v>23.435228395563772</v>
      </c>
      <c r="S80" s="14">
        <f t="shared" si="45"/>
        <v>-0.4866532006640451</v>
      </c>
      <c r="T80" s="14">
        <f t="shared" si="46"/>
        <v>-0.21094550246813787</v>
      </c>
      <c r="U80" s="14">
        <f t="shared" si="47"/>
        <v>4.3019188081534591E-2</v>
      </c>
      <c r="V80" s="14">
        <f t="shared" si="48"/>
        <v>-7.5675878247544439</v>
      </c>
      <c r="W80" s="14">
        <f t="shared" si="49"/>
        <v>90.820849798491295</v>
      </c>
      <c r="X80" s="11">
        <f t="shared" si="50"/>
        <v>0.50108860265607946</v>
      </c>
      <c r="Y80" s="11">
        <f t="shared" si="51"/>
        <v>0.24880846432693701</v>
      </c>
      <c r="Z80" s="11">
        <f t="shared" si="52"/>
        <v>0.753368740985222</v>
      </c>
      <c r="AA80" s="14">
        <f t="shared" si="53"/>
        <v>726.56679838793036</v>
      </c>
      <c r="AB80" s="14">
        <f t="shared" si="54"/>
        <v>718.43241217524564</v>
      </c>
      <c r="AC80" s="14">
        <f t="shared" si="55"/>
        <v>-0.39189695618858877</v>
      </c>
      <c r="AD80" s="14">
        <f t="shared" si="30"/>
        <v>25.24709274867309</v>
      </c>
      <c r="AE80" s="14">
        <f t="shared" si="56"/>
        <v>64.752907251326917</v>
      </c>
      <c r="AF80" s="14">
        <f t="shared" si="57"/>
        <v>7.6085546146559139E-3</v>
      </c>
      <c r="AG80" s="14">
        <f t="shared" si="58"/>
        <v>64.76051580594158</v>
      </c>
      <c r="AH80" s="14">
        <f t="shared" si="31"/>
        <v>179.08115580179003</v>
      </c>
    </row>
    <row r="81" spans="4:34" x14ac:dyDescent="0.3">
      <c r="D81" s="10">
        <f t="shared" si="59"/>
        <v>41719</v>
      </c>
      <c r="E81" s="11">
        <f t="shared" si="32"/>
        <v>0.5</v>
      </c>
      <c r="F81" s="12">
        <f t="shared" si="33"/>
        <v>2456737.6666666665</v>
      </c>
      <c r="G81" s="13">
        <f t="shared" si="34"/>
        <v>0.14216746520647533</v>
      </c>
      <c r="I81" s="14">
        <f t="shared" si="35"/>
        <v>358.60465834100432</v>
      </c>
      <c r="J81" s="14">
        <f t="shared" si="36"/>
        <v>5475.4228364632099</v>
      </c>
      <c r="K81" s="14">
        <f t="shared" si="37"/>
        <v>1.6702655145456897E-2</v>
      </c>
      <c r="L81" s="14">
        <f t="shared" si="38"/>
        <v>1.8618311119602646</v>
      </c>
      <c r="M81" s="14">
        <f t="shared" si="39"/>
        <v>360.46648945296459</v>
      </c>
      <c r="N81" s="14">
        <f t="shared" si="40"/>
        <v>5477.2846675751698</v>
      </c>
      <c r="O81" s="14">
        <f t="shared" si="41"/>
        <v>0.99606014789796049</v>
      </c>
      <c r="P81" s="14">
        <f t="shared" si="42"/>
        <v>360.46319442111655</v>
      </c>
      <c r="Q81" s="14">
        <f t="shared" si="43"/>
        <v>23.437442339833627</v>
      </c>
      <c r="R81" s="14">
        <f t="shared" si="44"/>
        <v>23.435226853125183</v>
      </c>
      <c r="S81" s="14">
        <f t="shared" si="45"/>
        <v>0.42498710557175362</v>
      </c>
      <c r="T81" s="14">
        <f t="shared" si="46"/>
        <v>0.18421632450272582</v>
      </c>
      <c r="U81" s="14">
        <f t="shared" si="47"/>
        <v>4.3019182257705305E-2</v>
      </c>
      <c r="V81" s="14">
        <f t="shared" si="48"/>
        <v>-7.2710723643193109</v>
      </c>
      <c r="W81" s="14">
        <f t="shared" si="49"/>
        <v>91.005419247295734</v>
      </c>
      <c r="X81" s="11">
        <f t="shared" si="50"/>
        <v>0.50088268914188838</v>
      </c>
      <c r="Y81" s="11">
        <f t="shared" si="51"/>
        <v>0.24808985789940022</v>
      </c>
      <c r="Z81" s="11">
        <f t="shared" si="52"/>
        <v>0.75367552038437646</v>
      </c>
      <c r="AA81" s="14">
        <f t="shared" si="53"/>
        <v>728.04335397836587</v>
      </c>
      <c r="AB81" s="14">
        <f t="shared" si="54"/>
        <v>718.72892763568052</v>
      </c>
      <c r="AC81" s="14">
        <f t="shared" si="55"/>
        <v>-0.31776809107986992</v>
      </c>
      <c r="AD81" s="14">
        <f t="shared" si="30"/>
        <v>24.850983529913361</v>
      </c>
      <c r="AE81" s="14">
        <f t="shared" si="56"/>
        <v>65.149016470086636</v>
      </c>
      <c r="AF81" s="14">
        <f t="shared" si="57"/>
        <v>7.472716521968582E-3</v>
      </c>
      <c r="AG81" s="14">
        <f t="shared" si="58"/>
        <v>65.15648918660861</v>
      </c>
      <c r="AH81" s="14">
        <f t="shared" si="31"/>
        <v>179.24386265100429</v>
      </c>
    </row>
    <row r="82" spans="4:34" x14ac:dyDescent="0.3">
      <c r="D82" s="10">
        <f t="shared" si="59"/>
        <v>41720</v>
      </c>
      <c r="E82" s="11">
        <f t="shared" si="32"/>
        <v>0.5</v>
      </c>
      <c r="F82" s="12">
        <f t="shared" si="33"/>
        <v>2456738.6666666665</v>
      </c>
      <c r="G82" s="13">
        <f t="shared" si="34"/>
        <v>0.14219484371434665</v>
      </c>
      <c r="I82" s="14">
        <f t="shared" si="35"/>
        <v>359.59030570352934</v>
      </c>
      <c r="J82" s="14">
        <f t="shared" si="36"/>
        <v>5476.4084367437381</v>
      </c>
      <c r="K82" s="14">
        <f t="shared" si="37"/>
        <v>1.6702653993560149E-2</v>
      </c>
      <c r="L82" s="14">
        <f t="shared" si="38"/>
        <v>1.8692268071961724</v>
      </c>
      <c r="M82" s="14">
        <f t="shared" si="39"/>
        <v>361.45953251072552</v>
      </c>
      <c r="N82" s="14">
        <f t="shared" si="40"/>
        <v>5478.2776635509344</v>
      </c>
      <c r="O82" s="14">
        <f t="shared" si="41"/>
        <v>0.99634099384283081</v>
      </c>
      <c r="P82" s="14">
        <f t="shared" si="42"/>
        <v>361.45623365461807</v>
      </c>
      <c r="Q82" s="14">
        <f t="shared" si="43"/>
        <v>23.437441983798507</v>
      </c>
      <c r="R82" s="14">
        <f t="shared" si="44"/>
        <v>23.435225312579014</v>
      </c>
      <c r="S82" s="14">
        <f t="shared" si="45"/>
        <v>1.3361548614655339</v>
      </c>
      <c r="T82" s="14">
        <f t="shared" si="46"/>
        <v>0.57910917852990551</v>
      </c>
      <c r="U82" s="14">
        <f t="shared" si="47"/>
        <v>4.3019176441021698E-2</v>
      </c>
      <c r="V82" s="14">
        <f t="shared" si="48"/>
        <v>-6.9727803086729523</v>
      </c>
      <c r="W82" s="14">
        <f t="shared" si="49"/>
        <v>91.189925360810037</v>
      </c>
      <c r="X82" s="11">
        <f t="shared" si="50"/>
        <v>0.50067554188102292</v>
      </c>
      <c r="Y82" s="11">
        <f t="shared" si="51"/>
        <v>0.24737019365655061</v>
      </c>
      <c r="Z82" s="11">
        <f t="shared" si="52"/>
        <v>0.75398089010549529</v>
      </c>
      <c r="AA82" s="14">
        <f t="shared" si="53"/>
        <v>729.51940288648029</v>
      </c>
      <c r="AB82" s="14">
        <f t="shared" si="54"/>
        <v>719.02721969132699</v>
      </c>
      <c r="AC82" s="14">
        <f t="shared" si="55"/>
        <v>-0.24319507716825228</v>
      </c>
      <c r="AD82" s="14">
        <f t="shared" si="30"/>
        <v>24.455320405058217</v>
      </c>
      <c r="AE82" s="14">
        <f t="shared" si="56"/>
        <v>65.544679594941783</v>
      </c>
      <c r="AF82" s="14">
        <f t="shared" si="57"/>
        <v>7.3378932852295525E-3</v>
      </c>
      <c r="AG82" s="14">
        <f t="shared" si="58"/>
        <v>65.552017488227008</v>
      </c>
      <c r="AH82" s="14">
        <f t="shared" si="31"/>
        <v>179.41257037656533</v>
      </c>
    </row>
    <row r="83" spans="4:34" x14ac:dyDescent="0.3">
      <c r="D83" s="10">
        <f t="shared" si="59"/>
        <v>41721</v>
      </c>
      <c r="E83" s="11">
        <f t="shared" si="32"/>
        <v>0.5</v>
      </c>
      <c r="F83" s="12">
        <f t="shared" si="33"/>
        <v>2456739.6666666665</v>
      </c>
      <c r="G83" s="13">
        <f t="shared" si="34"/>
        <v>0.14222222222221798</v>
      </c>
      <c r="I83" s="14">
        <f t="shared" si="35"/>
        <v>0.57595306605435326</v>
      </c>
      <c r="J83" s="14">
        <f t="shared" si="36"/>
        <v>5477.3940370242663</v>
      </c>
      <c r="K83" s="14">
        <f t="shared" si="37"/>
        <v>1.670265284166321E-2</v>
      </c>
      <c r="L83" s="14">
        <f t="shared" si="38"/>
        <v>1.8760618131759228</v>
      </c>
      <c r="M83" s="14">
        <f t="shared" si="39"/>
        <v>2.4520148792302763</v>
      </c>
      <c r="N83" s="14">
        <f t="shared" si="40"/>
        <v>5479.2700988374418</v>
      </c>
      <c r="O83" s="14">
        <f t="shared" si="41"/>
        <v>0.99662285127309425</v>
      </c>
      <c r="P83" s="14">
        <f t="shared" si="42"/>
        <v>2.4487121968209626</v>
      </c>
      <c r="Q83" s="14">
        <f t="shared" si="43"/>
        <v>23.437441627763388</v>
      </c>
      <c r="R83" s="14">
        <f t="shared" si="44"/>
        <v>23.435223773926275</v>
      </c>
      <c r="S83" s="14">
        <f t="shared" si="45"/>
        <v>2.246934983271752</v>
      </c>
      <c r="T83" s="14">
        <f t="shared" si="46"/>
        <v>0.97363269653984386</v>
      </c>
      <c r="U83" s="14">
        <f t="shared" si="47"/>
        <v>4.3019170631487594E-2</v>
      </c>
      <c r="V83" s="14">
        <f t="shared" si="48"/>
        <v>-6.6730494419317452</v>
      </c>
      <c r="W83" s="14">
        <f t="shared" si="49"/>
        <v>91.374340531232662</v>
      </c>
      <c r="X83" s="11">
        <f t="shared" si="50"/>
        <v>0.500467395445786</v>
      </c>
      <c r="Y83" s="11">
        <f t="shared" si="51"/>
        <v>0.24664978285902864</v>
      </c>
      <c r="Z83" s="11">
        <f t="shared" si="52"/>
        <v>0.7542850080325435</v>
      </c>
      <c r="AA83" s="14">
        <f t="shared" si="53"/>
        <v>730.99472424986129</v>
      </c>
      <c r="AB83" s="14">
        <f t="shared" si="54"/>
        <v>719.32695055806835</v>
      </c>
      <c r="AC83" s="14">
        <f t="shared" si="55"/>
        <v>-0.16826236048291321</v>
      </c>
      <c r="AD83" s="14">
        <f t="shared" si="30"/>
        <v>24.060216318034332</v>
      </c>
      <c r="AE83" s="14">
        <f t="shared" si="56"/>
        <v>65.939783681965665</v>
      </c>
      <c r="AF83" s="14">
        <f t="shared" si="57"/>
        <v>7.2040993070118919E-3</v>
      </c>
      <c r="AG83" s="14">
        <f t="shared" si="58"/>
        <v>65.946987781272682</v>
      </c>
      <c r="AH83" s="14">
        <f t="shared" si="31"/>
        <v>179.58734188978588</v>
      </c>
    </row>
    <row r="84" spans="4:34" x14ac:dyDescent="0.3">
      <c r="D84" s="10">
        <f t="shared" si="59"/>
        <v>41722</v>
      </c>
      <c r="E84" s="11">
        <f t="shared" si="32"/>
        <v>0.5</v>
      </c>
      <c r="F84" s="12">
        <f t="shared" si="33"/>
        <v>2456740.6666666665</v>
      </c>
      <c r="G84" s="13">
        <f t="shared" si="34"/>
        <v>0.1422496007300893</v>
      </c>
      <c r="I84" s="14">
        <f t="shared" si="35"/>
        <v>1.5616004285802774</v>
      </c>
      <c r="J84" s="14">
        <f t="shared" si="36"/>
        <v>5478.3796373047935</v>
      </c>
      <c r="K84" s="14">
        <f t="shared" si="37"/>
        <v>1.6702651689766083E-2</v>
      </c>
      <c r="L84" s="14">
        <f t="shared" si="38"/>
        <v>1.8823346772484704</v>
      </c>
      <c r="M84" s="14">
        <f t="shared" si="39"/>
        <v>3.4439351058287477</v>
      </c>
      <c r="N84" s="14">
        <f t="shared" si="40"/>
        <v>5480.2619719820423</v>
      </c>
      <c r="O84" s="14">
        <f t="shared" si="41"/>
        <v>0.99690563507835828</v>
      </c>
      <c r="P84" s="14">
        <f t="shared" si="42"/>
        <v>3.4406285950783597</v>
      </c>
      <c r="Q84" s="14">
        <f t="shared" si="43"/>
        <v>23.437441271728268</v>
      </c>
      <c r="R84" s="14">
        <f t="shared" si="44"/>
        <v>23.435222237167977</v>
      </c>
      <c r="S84" s="14">
        <f t="shared" si="45"/>
        <v>3.1574121733115654</v>
      </c>
      <c r="T84" s="14">
        <f t="shared" si="46"/>
        <v>1.367686905089142</v>
      </c>
      <c r="U84" s="14">
        <f t="shared" si="47"/>
        <v>4.3019164829106817E-2</v>
      </c>
      <c r="V84" s="14">
        <f t="shared" si="48"/>
        <v>-6.3722160225842535</v>
      </c>
      <c r="W84" s="14">
        <f t="shared" si="49"/>
        <v>91.558637171279003</v>
      </c>
      <c r="X84" s="11">
        <f t="shared" si="50"/>
        <v>0.50025848334901679</v>
      </c>
      <c r="Y84" s="11">
        <f t="shared" si="51"/>
        <v>0.24592893565101959</v>
      </c>
      <c r="Z84" s="11">
        <f t="shared" si="52"/>
        <v>0.754588031047014</v>
      </c>
      <c r="AA84" s="14">
        <f t="shared" si="53"/>
        <v>732.46909737023202</v>
      </c>
      <c r="AB84" s="14">
        <f t="shared" si="54"/>
        <v>719.62778397741567</v>
      </c>
      <c r="AC84" s="14">
        <f t="shared" si="55"/>
        <v>-9.305400564608135E-2</v>
      </c>
      <c r="AD84" s="14">
        <f t="shared" si="30"/>
        <v>23.665783614686323</v>
      </c>
      <c r="AE84" s="14">
        <f t="shared" si="56"/>
        <v>66.334216385313681</v>
      </c>
      <c r="AF84" s="14">
        <f t="shared" si="57"/>
        <v>7.0713484252757346E-3</v>
      </c>
      <c r="AG84" s="14">
        <f t="shared" si="58"/>
        <v>66.341287733738952</v>
      </c>
      <c r="AH84" s="14">
        <f t="shared" si="31"/>
        <v>179.76824239187692</v>
      </c>
    </row>
    <row r="85" spans="4:34" x14ac:dyDescent="0.3">
      <c r="D85" s="10">
        <f t="shared" si="59"/>
        <v>41723</v>
      </c>
      <c r="E85" s="11">
        <f t="shared" si="32"/>
        <v>0.5</v>
      </c>
      <c r="F85" s="12">
        <f t="shared" si="33"/>
        <v>2456741.6666666665</v>
      </c>
      <c r="G85" s="13">
        <f t="shared" si="34"/>
        <v>0.14227697923796062</v>
      </c>
      <c r="I85" s="14">
        <f t="shared" si="35"/>
        <v>2.547247791107111</v>
      </c>
      <c r="J85" s="14">
        <f t="shared" si="36"/>
        <v>5479.3652375853217</v>
      </c>
      <c r="K85" s="14">
        <f t="shared" si="37"/>
        <v>1.6702650537868766E-2</v>
      </c>
      <c r="L85" s="14">
        <f t="shared" si="38"/>
        <v>1.8880441206022067</v>
      </c>
      <c r="M85" s="14">
        <f t="shared" si="39"/>
        <v>4.4352919117093172</v>
      </c>
      <c r="N85" s="14">
        <f t="shared" si="40"/>
        <v>5481.2532817059237</v>
      </c>
      <c r="O85" s="14">
        <f t="shared" si="41"/>
        <v>0.99718926001309705</v>
      </c>
      <c r="P85" s="14">
        <f t="shared" si="42"/>
        <v>4.4319815705819314</v>
      </c>
      <c r="Q85" s="14">
        <f t="shared" si="43"/>
        <v>23.437440915693148</v>
      </c>
      <c r="R85" s="14">
        <f t="shared" si="44"/>
        <v>23.435220702305131</v>
      </c>
      <c r="S85" s="14">
        <f t="shared" si="45"/>
        <v>4.0676708648951898</v>
      </c>
      <c r="T85" s="14">
        <f t="shared" si="46"/>
        <v>1.7611722086756019</v>
      </c>
      <c r="U85" s="14">
        <f t="shared" si="47"/>
        <v>4.3019159033883168E-2</v>
      </c>
      <c r="V85" s="14">
        <f t="shared" si="48"/>
        <v>-6.0706146074341119</v>
      </c>
      <c r="W85" s="14">
        <f t="shared" si="49"/>
        <v>91.742787668782015</v>
      </c>
      <c r="X85" s="11">
        <f t="shared" si="50"/>
        <v>0.5000490379218292</v>
      </c>
      <c r="Y85" s="11">
        <f t="shared" si="51"/>
        <v>0.24520796106410142</v>
      </c>
      <c r="Z85" s="11">
        <f t="shared" si="52"/>
        <v>0.75489011477955714</v>
      </c>
      <c r="AA85" s="14">
        <f t="shared" si="53"/>
        <v>733.94230135025612</v>
      </c>
      <c r="AB85" s="14">
        <f t="shared" si="54"/>
        <v>719.92938539256602</v>
      </c>
      <c r="AC85" s="14">
        <f t="shared" si="55"/>
        <v>-1.7653651858495323E-2</v>
      </c>
      <c r="AD85" s="14">
        <f t="shared" si="30"/>
        <v>23.272134025278266</v>
      </c>
      <c r="AE85" s="14">
        <f t="shared" si="56"/>
        <v>66.727865974721738</v>
      </c>
      <c r="AF85" s="14">
        <f t="shared" si="57"/>
        <v>6.9396539547459876E-3</v>
      </c>
      <c r="AG85" s="14">
        <f t="shared" si="58"/>
        <v>66.734805628676483</v>
      </c>
      <c r="AH85" s="14">
        <f t="shared" si="31"/>
        <v>179.9553394858209</v>
      </c>
    </row>
    <row r="86" spans="4:34" x14ac:dyDescent="0.3">
      <c r="D86" s="10">
        <f t="shared" si="59"/>
        <v>41724</v>
      </c>
      <c r="E86" s="11">
        <f t="shared" si="32"/>
        <v>0.5</v>
      </c>
      <c r="F86" s="12">
        <f t="shared" si="33"/>
        <v>2456742.6666666665</v>
      </c>
      <c r="G86" s="13">
        <f t="shared" si="34"/>
        <v>0.14230435774583194</v>
      </c>
      <c r="I86" s="14">
        <f t="shared" si="35"/>
        <v>3.5328951536339446</v>
      </c>
      <c r="J86" s="14">
        <f t="shared" si="36"/>
        <v>5480.3508378658489</v>
      </c>
      <c r="K86" s="14">
        <f t="shared" si="37"/>
        <v>1.6702649385971258E-2</v>
      </c>
      <c r="L86" s="14">
        <f t="shared" si="38"/>
        <v>1.893189037929178</v>
      </c>
      <c r="M86" s="14">
        <f t="shared" si="39"/>
        <v>5.4260841915631222</v>
      </c>
      <c r="N86" s="14">
        <f t="shared" si="40"/>
        <v>5482.2440269037779</v>
      </c>
      <c r="O86" s="14">
        <f t="shared" si="41"/>
        <v>0.99747364072345646</v>
      </c>
      <c r="P86" s="14">
        <f t="shared" si="42"/>
        <v>5.4227700180260863</v>
      </c>
      <c r="Q86" s="14">
        <f t="shared" si="43"/>
        <v>23.437440559658029</v>
      </c>
      <c r="R86" s="14">
        <f t="shared" si="44"/>
        <v>23.43521916933874</v>
      </c>
      <c r="S86" s="14">
        <f t="shared" si="45"/>
        <v>4.9777951676431691</v>
      </c>
      <c r="T86" s="14">
        <f t="shared" si="46"/>
        <v>2.1539893780361679</v>
      </c>
      <c r="U86" s="14">
        <f t="shared" si="47"/>
        <v>4.3019153245820438E-2</v>
      </c>
      <c r="V86" s="14">
        <f t="shared" si="48"/>
        <v>-5.7685778808188033</v>
      </c>
      <c r="W86" s="14">
        <f t="shared" si="49"/>
        <v>91.9267643416499</v>
      </c>
      <c r="X86" s="11">
        <f t="shared" si="50"/>
        <v>0.49983929019501311</v>
      </c>
      <c r="Y86" s="11">
        <f t="shared" si="51"/>
        <v>0.24448716702376336</v>
      </c>
      <c r="Z86" s="11">
        <f t="shared" si="52"/>
        <v>0.75519141336626283</v>
      </c>
      <c r="AA86" s="14">
        <f t="shared" si="53"/>
        <v>735.4141147331992</v>
      </c>
      <c r="AB86" s="14">
        <f t="shared" si="54"/>
        <v>720.23142211918116</v>
      </c>
      <c r="AC86" s="14">
        <f t="shared" si="55"/>
        <v>5.7855529795290295E-2</v>
      </c>
      <c r="AD86" s="14">
        <f t="shared" si="30"/>
        <v>22.87937864733188</v>
      </c>
      <c r="AE86" s="14">
        <f t="shared" si="56"/>
        <v>67.120621352668124</v>
      </c>
      <c r="AF86" s="14">
        <f t="shared" si="57"/>
        <v>6.8090287267587061E-3</v>
      </c>
      <c r="AG86" s="14">
        <f t="shared" si="58"/>
        <v>67.127430381394888</v>
      </c>
      <c r="AH86" s="14">
        <f t="shared" si="31"/>
        <v>180.14870328805196</v>
      </c>
    </row>
    <row r="87" spans="4:34" x14ac:dyDescent="0.3">
      <c r="D87" s="10">
        <f t="shared" si="59"/>
        <v>41725</v>
      </c>
      <c r="E87" s="11">
        <f t="shared" si="32"/>
        <v>0.5</v>
      </c>
      <c r="F87" s="12">
        <f t="shared" si="33"/>
        <v>2456743.6666666665</v>
      </c>
      <c r="G87" s="13">
        <f t="shared" si="34"/>
        <v>0.14233173625370327</v>
      </c>
      <c r="I87" s="14">
        <f t="shared" si="35"/>
        <v>4.5185425161607782</v>
      </c>
      <c r="J87" s="14">
        <f t="shared" si="36"/>
        <v>5481.3364381463762</v>
      </c>
      <c r="K87" s="14">
        <f t="shared" si="37"/>
        <v>1.670264823407356E-2</v>
      </c>
      <c r="L87" s="14">
        <f t="shared" si="38"/>
        <v>1.8977684970322275</v>
      </c>
      <c r="M87" s="14">
        <f t="shared" si="39"/>
        <v>6.4163110131930061</v>
      </c>
      <c r="N87" s="14">
        <f t="shared" si="40"/>
        <v>5483.2342066434085</v>
      </c>
      <c r="O87" s="14">
        <f t="shared" si="41"/>
        <v>0.99775869177391974</v>
      </c>
      <c r="P87" s="14">
        <f t="shared" si="42"/>
        <v>6.4129930052169435</v>
      </c>
      <c r="Q87" s="14">
        <f t="shared" si="43"/>
        <v>23.437440203622913</v>
      </c>
      <c r="R87" s="14">
        <f t="shared" si="44"/>
        <v>23.435217638269815</v>
      </c>
      <c r="S87" s="14">
        <f t="shared" si="45"/>
        <v>5.8878688131092076</v>
      </c>
      <c r="T87" s="14">
        <f t="shared" si="46"/>
        <v>2.5460395384993659</v>
      </c>
      <c r="U87" s="14">
        <f t="shared" si="47"/>
        <v>4.3019147464922441E-2</v>
      </c>
      <c r="V87" s="14">
        <f t="shared" si="48"/>
        <v>-5.4664364881836711</v>
      </c>
      <c r="W87" s="14">
        <f t="shared" si="49"/>
        <v>92.110539393220236</v>
      </c>
      <c r="X87" s="11">
        <f t="shared" si="50"/>
        <v>0.4996294697834609</v>
      </c>
      <c r="Y87" s="11">
        <f t="shared" si="51"/>
        <v>0.24376686035784914</v>
      </c>
      <c r="Z87" s="11">
        <f t="shared" si="52"/>
        <v>0.75549207920907269</v>
      </c>
      <c r="AA87" s="14">
        <f t="shared" si="53"/>
        <v>736.88431514576189</v>
      </c>
      <c r="AB87" s="14">
        <f t="shared" si="54"/>
        <v>720.53356351181628</v>
      </c>
      <c r="AC87" s="14">
        <f t="shared" si="55"/>
        <v>0.13339087795407067</v>
      </c>
      <c r="AD87" s="14">
        <f t="shared" si="30"/>
        <v>22.487627928724251</v>
      </c>
      <c r="AE87" s="14">
        <f t="shared" si="56"/>
        <v>67.512372071275749</v>
      </c>
      <c r="AF87" s="14">
        <f t="shared" si="57"/>
        <v>6.679485127562881E-3</v>
      </c>
      <c r="AG87" s="14">
        <f t="shared" si="58"/>
        <v>67.519051556403312</v>
      </c>
      <c r="AH87" s="14">
        <f t="shared" si="31"/>
        <v>180.34840654072127</v>
      </c>
    </row>
    <row r="88" spans="4:34" x14ac:dyDescent="0.3">
      <c r="D88" s="10">
        <f t="shared" si="59"/>
        <v>41726</v>
      </c>
      <c r="E88" s="11">
        <f t="shared" si="32"/>
        <v>0.5</v>
      </c>
      <c r="F88" s="12">
        <f t="shared" si="33"/>
        <v>2456744.6666666665</v>
      </c>
      <c r="G88" s="13">
        <f t="shared" si="34"/>
        <v>0.14235911476157459</v>
      </c>
      <c r="I88" s="14">
        <f t="shared" si="35"/>
        <v>5.5041898786885213</v>
      </c>
      <c r="J88" s="14">
        <f t="shared" si="36"/>
        <v>5482.3220384269034</v>
      </c>
      <c r="K88" s="14">
        <f t="shared" si="37"/>
        <v>1.6702647082175674E-2</v>
      </c>
      <c r="L88" s="14">
        <f t="shared" si="38"/>
        <v>1.9017817383759199</v>
      </c>
      <c r="M88" s="14">
        <f t="shared" si="39"/>
        <v>7.4059716170644414</v>
      </c>
      <c r="N88" s="14">
        <f t="shared" si="40"/>
        <v>5484.223820165279</v>
      </c>
      <c r="O88" s="14">
        <f t="shared" si="41"/>
        <v>0.99804432767381723</v>
      </c>
      <c r="P88" s="14">
        <f t="shared" si="42"/>
        <v>7.4026497726232474</v>
      </c>
      <c r="Q88" s="14">
        <f t="shared" si="43"/>
        <v>23.437439847587793</v>
      </c>
      <c r="R88" s="14">
        <f t="shared" si="44"/>
        <v>23.43521610909935</v>
      </c>
      <c r="S88" s="14">
        <f t="shared" si="45"/>
        <v>6.7979751006067799</v>
      </c>
      <c r="T88" s="14">
        <f t="shared" si="46"/>
        <v>2.9372241584580241</v>
      </c>
      <c r="U88" s="14">
        <f t="shared" si="47"/>
        <v>4.3019141691192933E-2</v>
      </c>
      <c r="V88" s="14">
        <f t="shared" si="48"/>
        <v>-5.1645188730842442</v>
      </c>
      <c r="W88" s="14">
        <f t="shared" si="49"/>
        <v>92.294084868049268</v>
      </c>
      <c r="X88" s="11">
        <f t="shared" si="50"/>
        <v>0.49941980477297521</v>
      </c>
      <c r="Y88" s="11">
        <f t="shared" si="51"/>
        <v>0.24304734680617165</v>
      </c>
      <c r="Z88" s="11">
        <f t="shared" si="52"/>
        <v>0.75579226273977862</v>
      </c>
      <c r="AA88" s="14">
        <f t="shared" si="53"/>
        <v>738.35267894439414</v>
      </c>
      <c r="AB88" s="14">
        <f t="shared" si="54"/>
        <v>720.83548112691574</v>
      </c>
      <c r="AC88" s="14">
        <f t="shared" si="55"/>
        <v>0.20887028172893451</v>
      </c>
      <c r="AD88" s="14">
        <f t="shared" si="30"/>
        <v>22.096991650968985</v>
      </c>
      <c r="AE88" s="14">
        <f t="shared" si="56"/>
        <v>67.903008349031012</v>
      </c>
      <c r="AF88" s="14">
        <f t="shared" si="57"/>
        <v>6.551035135068421E-3</v>
      </c>
      <c r="AG88" s="14">
        <f t="shared" si="58"/>
        <v>67.909559384166087</v>
      </c>
      <c r="AH88" s="14">
        <f t="shared" si="31"/>
        <v>180.55452472302207</v>
      </c>
    </row>
    <row r="89" spans="4:34" x14ac:dyDescent="0.3">
      <c r="D89" s="10">
        <f t="shared" si="59"/>
        <v>41727</v>
      </c>
      <c r="E89" s="11">
        <f t="shared" si="32"/>
        <v>0.5</v>
      </c>
      <c r="F89" s="12">
        <f t="shared" si="33"/>
        <v>2456745.6666666665</v>
      </c>
      <c r="G89" s="13">
        <f t="shared" si="34"/>
        <v>0.14238649326944589</v>
      </c>
      <c r="I89" s="14">
        <f t="shared" si="35"/>
        <v>6.4898372412144454</v>
      </c>
      <c r="J89" s="14">
        <f t="shared" si="36"/>
        <v>5483.3076387074279</v>
      </c>
      <c r="K89" s="14">
        <f t="shared" si="37"/>
        <v>1.6702645930277597E-2</v>
      </c>
      <c r="L89" s="14">
        <f t="shared" si="38"/>
        <v>1.9052281745824806</v>
      </c>
      <c r="M89" s="14">
        <f t="shared" si="39"/>
        <v>8.3950654157969264</v>
      </c>
      <c r="N89" s="14">
        <f t="shared" si="40"/>
        <v>5485.2128668820105</v>
      </c>
      <c r="O89" s="14">
        <f t="shared" si="41"/>
        <v>0.99833046290368133</v>
      </c>
      <c r="P89" s="14">
        <f t="shared" si="42"/>
        <v>8.3917397328677765</v>
      </c>
      <c r="Q89" s="14">
        <f t="shared" si="43"/>
        <v>23.437439491552674</v>
      </c>
      <c r="R89" s="14">
        <f t="shared" si="44"/>
        <v>23.435214581828358</v>
      </c>
      <c r="S89" s="14">
        <f t="shared" si="45"/>
        <v>7.7081968431451768</v>
      </c>
      <c r="T89" s="14">
        <f t="shared" si="46"/>
        <v>3.3274450380276894</v>
      </c>
      <c r="U89" s="14">
        <f t="shared" si="47"/>
        <v>4.3019135924635729E-2</v>
      </c>
      <c r="V89" s="14">
        <f t="shared" si="48"/>
        <v>-4.8631511166917187</v>
      </c>
      <c r="W89" s="14">
        <f t="shared" si="49"/>
        <v>92.477372608176793</v>
      </c>
      <c r="X89" s="11">
        <f t="shared" si="50"/>
        <v>0.49921052160881368</v>
      </c>
      <c r="Y89" s="11">
        <f t="shared" si="51"/>
        <v>0.24232893103054481</v>
      </c>
      <c r="Z89" s="11">
        <f t="shared" si="52"/>
        <v>0.75609211218708261</v>
      </c>
      <c r="AA89" s="14">
        <f t="shared" si="53"/>
        <v>739.81898086541435</v>
      </c>
      <c r="AB89" s="14">
        <f t="shared" si="54"/>
        <v>721.13684888330818</v>
      </c>
      <c r="AC89" s="14">
        <f t="shared" si="55"/>
        <v>0.28421222082704389</v>
      </c>
      <c r="AD89" s="14">
        <f t="shared" si="30"/>
        <v>21.707578912604024</v>
      </c>
      <c r="AE89" s="14">
        <f t="shared" si="56"/>
        <v>68.292421087395979</v>
      </c>
      <c r="AF89" s="14">
        <f t="shared" si="57"/>
        <v>6.4236903540339689E-3</v>
      </c>
      <c r="AG89" s="14">
        <f t="shared" si="58"/>
        <v>68.29884477775002</v>
      </c>
      <c r="AH89" s="14">
        <f t="shared" si="31"/>
        <v>180.76713616309658</v>
      </c>
    </row>
    <row r="90" spans="4:34" x14ac:dyDescent="0.3">
      <c r="D90" s="10">
        <f t="shared" si="59"/>
        <v>41728</v>
      </c>
      <c r="E90" s="11">
        <f t="shared" si="32"/>
        <v>0.5</v>
      </c>
      <c r="F90" s="12">
        <f t="shared" si="33"/>
        <v>2456746.6666666665</v>
      </c>
      <c r="G90" s="13">
        <f t="shared" si="34"/>
        <v>0.14241387177731721</v>
      </c>
      <c r="I90" s="14">
        <f t="shared" si="35"/>
        <v>7.475484603743098</v>
      </c>
      <c r="J90" s="14">
        <f t="shared" si="36"/>
        <v>5484.2932389879552</v>
      </c>
      <c r="K90" s="14">
        <f t="shared" si="37"/>
        <v>1.6702644778379329E-2</v>
      </c>
      <c r="L90" s="14">
        <f t="shared" si="38"/>
        <v>1.9081073898737555</v>
      </c>
      <c r="M90" s="14">
        <f t="shared" si="39"/>
        <v>9.3835919936168537</v>
      </c>
      <c r="N90" s="14">
        <f t="shared" si="40"/>
        <v>5486.2013463778294</v>
      </c>
      <c r="O90" s="14">
        <f t="shared" si="41"/>
        <v>0.99861701194143249</v>
      </c>
      <c r="P90" s="14">
        <f t="shared" si="42"/>
        <v>9.3802624701802007</v>
      </c>
      <c r="Q90" s="14">
        <f t="shared" si="43"/>
        <v>23.437439135517554</v>
      </c>
      <c r="R90" s="14">
        <f t="shared" si="44"/>
        <v>23.43521305645783</v>
      </c>
      <c r="S90" s="14">
        <f t="shared" si="45"/>
        <v>8.6186163134038587</v>
      </c>
      <c r="T90" s="14">
        <f t="shared" si="46"/>
        <v>3.7166042979643175</v>
      </c>
      <c r="U90" s="14">
        <f t="shared" si="47"/>
        <v>4.3019130165254583E-2</v>
      </c>
      <c r="V90" s="14">
        <f t="shared" si="48"/>
        <v>-4.5626567788755619</v>
      </c>
      <c r="W90" s="14">
        <f t="shared" si="49"/>
        <v>92.66037420991195</v>
      </c>
      <c r="X90" s="11">
        <f t="shared" si="50"/>
        <v>0.49900184498533023</v>
      </c>
      <c r="Y90" s="11">
        <f t="shared" si="51"/>
        <v>0.24161191662446369</v>
      </c>
      <c r="Z90" s="11">
        <f t="shared" si="52"/>
        <v>0.75639177334619678</v>
      </c>
      <c r="AA90" s="14">
        <f t="shared" si="53"/>
        <v>741.2829936792956</v>
      </c>
      <c r="AB90" s="14">
        <f t="shared" si="54"/>
        <v>721.43734322112459</v>
      </c>
      <c r="AC90" s="14">
        <f t="shared" si="55"/>
        <v>0.35933580528114817</v>
      </c>
      <c r="AD90" s="14">
        <f t="shared" si="30"/>
        <v>21.319498112601341</v>
      </c>
      <c r="AE90" s="14">
        <f t="shared" si="56"/>
        <v>68.680501887398663</v>
      </c>
      <c r="AF90" s="14">
        <f t="shared" si="57"/>
        <v>6.2974620496883049E-3</v>
      </c>
      <c r="AG90" s="14">
        <f t="shared" si="58"/>
        <v>68.68679934944835</v>
      </c>
      <c r="AH90" s="14">
        <f t="shared" si="31"/>
        <v>180.98632214943507</v>
      </c>
    </row>
    <row r="91" spans="4:34" x14ac:dyDescent="0.3">
      <c r="D91" s="10">
        <f t="shared" si="59"/>
        <v>41729</v>
      </c>
      <c r="E91" s="11">
        <f t="shared" si="32"/>
        <v>0.5</v>
      </c>
      <c r="F91" s="12">
        <f t="shared" si="33"/>
        <v>2456747.6666666665</v>
      </c>
      <c r="G91" s="13">
        <f t="shared" si="34"/>
        <v>0.14244125028518853</v>
      </c>
      <c r="I91" s="14">
        <f t="shared" si="35"/>
        <v>8.4611319662726601</v>
      </c>
      <c r="J91" s="14">
        <f t="shared" si="36"/>
        <v>5485.2788392684815</v>
      </c>
      <c r="K91" s="14">
        <f t="shared" si="37"/>
        <v>1.670264362648087E-2</v>
      </c>
      <c r="L91" s="14">
        <f t="shared" si="38"/>
        <v>1.9104191394602155</v>
      </c>
      <c r="M91" s="14">
        <f t="shared" si="39"/>
        <v>10.371551105732875</v>
      </c>
      <c r="N91" s="14">
        <f t="shared" si="40"/>
        <v>5487.1892584079415</v>
      </c>
      <c r="O91" s="14">
        <f t="shared" si="41"/>
        <v>0.99890388928838292</v>
      </c>
      <c r="P91" s="14">
        <f t="shared" si="42"/>
        <v>10.368217739772453</v>
      </c>
      <c r="Q91" s="14">
        <f t="shared" si="43"/>
        <v>23.437438779482438</v>
      </c>
      <c r="R91" s="14">
        <f t="shared" si="44"/>
        <v>23.435211532988774</v>
      </c>
      <c r="S91" s="14">
        <f t="shared" si="45"/>
        <v>9.5293151896218973</v>
      </c>
      <c r="T91" s="14">
        <f t="shared" si="46"/>
        <v>4.1046043688904517</v>
      </c>
      <c r="U91" s="14">
        <f t="shared" si="47"/>
        <v>4.3019124413053292E-2</v>
      </c>
      <c r="V91" s="14">
        <f t="shared" si="48"/>
        <v>-4.263356739969784</v>
      </c>
      <c r="W91" s="14">
        <f t="shared" si="49"/>
        <v>92.843060981175768</v>
      </c>
      <c r="X91" s="11">
        <f t="shared" si="50"/>
        <v>0.49879399773609018</v>
      </c>
      <c r="Y91" s="11">
        <f t="shared" si="51"/>
        <v>0.24089660612171301</v>
      </c>
      <c r="Z91" s="11">
        <f t="shared" si="52"/>
        <v>0.75669138935046731</v>
      </c>
      <c r="AA91" s="14">
        <f t="shared" si="53"/>
        <v>742.74448784940614</v>
      </c>
      <c r="AB91" s="14">
        <f t="shared" si="54"/>
        <v>721.73664326003018</v>
      </c>
      <c r="AC91" s="14">
        <f t="shared" si="55"/>
        <v>0.43416081500754444</v>
      </c>
      <c r="AD91" s="14">
        <f t="shared" si="30"/>
        <v>20.932856933737678</v>
      </c>
      <c r="AE91" s="14">
        <f t="shared" si="56"/>
        <v>69.067143066262318</v>
      </c>
      <c r="AF91" s="14">
        <f t="shared" si="57"/>
        <v>6.1723611797892064E-3</v>
      </c>
      <c r="AG91" s="14">
        <f t="shared" si="58"/>
        <v>69.073315427442111</v>
      </c>
      <c r="AH91" s="14">
        <f t="shared" si="31"/>
        <v>181.21216704194276</v>
      </c>
    </row>
    <row r="92" spans="4:34" x14ac:dyDescent="0.3">
      <c r="D92" s="10">
        <f t="shared" si="59"/>
        <v>41730</v>
      </c>
      <c r="E92" s="11">
        <f t="shared" si="32"/>
        <v>0.5</v>
      </c>
      <c r="F92" s="12">
        <f t="shared" si="33"/>
        <v>2456748.6666666665</v>
      </c>
      <c r="G92" s="13">
        <f t="shared" si="34"/>
        <v>0.14246862879305985</v>
      </c>
      <c r="I92" s="14">
        <f t="shared" si="35"/>
        <v>9.4467793288022222</v>
      </c>
      <c r="J92" s="14">
        <f t="shared" si="36"/>
        <v>5486.264439549007</v>
      </c>
      <c r="K92" s="14">
        <f t="shared" si="37"/>
        <v>1.6702642474582224E-2</v>
      </c>
      <c r="L92" s="14">
        <f t="shared" si="38"/>
        <v>1.9121633488782377</v>
      </c>
      <c r="M92" s="14">
        <f t="shared" si="39"/>
        <v>11.35894267768046</v>
      </c>
      <c r="N92" s="14">
        <f t="shared" si="40"/>
        <v>5488.1766028978855</v>
      </c>
      <c r="O92" s="14">
        <f t="shared" si="41"/>
        <v>0.99919100949507045</v>
      </c>
      <c r="P92" s="14">
        <f t="shared" si="42"/>
        <v>11.355605467183283</v>
      </c>
      <c r="Q92" s="14">
        <f t="shared" si="43"/>
        <v>23.437438423447318</v>
      </c>
      <c r="R92" s="14">
        <f t="shared" si="44"/>
        <v>23.435210011422182</v>
      </c>
      <c r="S92" s="14">
        <f t="shared" si="45"/>
        <v>10.440374501361276</v>
      </c>
      <c r="T92" s="14">
        <f t="shared" si="46"/>
        <v>4.4913479809122752</v>
      </c>
      <c r="U92" s="14">
        <f t="shared" si="47"/>
        <v>4.3019118668035573E-2</v>
      </c>
      <c r="V92" s="14">
        <f t="shared" si="48"/>
        <v>-3.9655690423227479</v>
      </c>
      <c r="W92" s="14">
        <f t="shared" si="49"/>
        <v>93.025403899453693</v>
      </c>
      <c r="X92" s="11">
        <f t="shared" si="50"/>
        <v>0.49858720072383522</v>
      </c>
      <c r="Y92" s="11">
        <f t="shared" si="51"/>
        <v>0.24018330100313051</v>
      </c>
      <c r="Z92" s="11">
        <f t="shared" si="52"/>
        <v>0.75699110044453988</v>
      </c>
      <c r="AA92" s="14">
        <f t="shared" si="53"/>
        <v>744.20323119562954</v>
      </c>
      <c r="AB92" s="14">
        <f t="shared" si="54"/>
        <v>722.03443095767716</v>
      </c>
      <c r="AC92" s="14">
        <f t="shared" si="55"/>
        <v>0.50860773941928983</v>
      </c>
      <c r="AD92" s="14">
        <f t="shared" si="30"/>
        <v>20.547762325833602</v>
      </c>
      <c r="AE92" s="14">
        <f t="shared" si="56"/>
        <v>69.452237674166398</v>
      </c>
      <c r="AF92" s="14">
        <f t="shared" si="57"/>
        <v>6.0483984251151202E-3</v>
      </c>
      <c r="AG92" s="14">
        <f t="shared" si="58"/>
        <v>69.45828607259152</v>
      </c>
      <c r="AH92" s="14">
        <f t="shared" si="31"/>
        <v>181.44475838257452</v>
      </c>
    </row>
    <row r="93" spans="4:34" x14ac:dyDescent="0.3">
      <c r="D93" s="10">
        <f t="shared" si="59"/>
        <v>41731</v>
      </c>
      <c r="E93" s="11">
        <f t="shared" si="32"/>
        <v>0.5</v>
      </c>
      <c r="F93" s="12">
        <f t="shared" si="33"/>
        <v>2456749.6666666665</v>
      </c>
      <c r="G93" s="13">
        <f t="shared" si="34"/>
        <v>0.14249600730093118</v>
      </c>
      <c r="I93" s="14">
        <f t="shared" si="35"/>
        <v>10.432426691331784</v>
      </c>
      <c r="J93" s="14">
        <f t="shared" si="36"/>
        <v>5487.2500398295333</v>
      </c>
      <c r="K93" s="14">
        <f t="shared" si="37"/>
        <v>1.6702641322683388E-2</v>
      </c>
      <c r="L93" s="14">
        <f t="shared" si="38"/>
        <v>1.9133401132766812</v>
      </c>
      <c r="M93" s="14">
        <f t="shared" si="39"/>
        <v>12.345766804608466</v>
      </c>
      <c r="N93" s="14">
        <f t="shared" si="40"/>
        <v>5489.16337994281</v>
      </c>
      <c r="O93" s="14">
        <f t="shared" si="41"/>
        <v>0.99947828718688669</v>
      </c>
      <c r="P93" s="14">
        <f t="shared" si="42"/>
        <v>12.342425747564834</v>
      </c>
      <c r="Q93" s="14">
        <f t="shared" si="43"/>
        <v>23.437438067412199</v>
      </c>
      <c r="R93" s="14">
        <f t="shared" si="44"/>
        <v>23.435208491759045</v>
      </c>
      <c r="S93" s="14">
        <f t="shared" si="45"/>
        <v>11.351874575038533</v>
      </c>
      <c r="T93" s="14">
        <f t="shared" si="46"/>
        <v>4.8767381536801233</v>
      </c>
      <c r="U93" s="14">
        <f t="shared" si="47"/>
        <v>4.3019112930205224E-2</v>
      </c>
      <c r="V93" s="14">
        <f t="shared" si="48"/>
        <v>-3.6696087307789003</v>
      </c>
      <c r="W93" s="14">
        <f t="shared" si="49"/>
        <v>93.20737357040062</v>
      </c>
      <c r="X93" s="11">
        <f t="shared" si="50"/>
        <v>0.49838167272970757</v>
      </c>
      <c r="Y93" s="11">
        <f t="shared" si="51"/>
        <v>0.23947230170081696</v>
      </c>
      <c r="Z93" s="11">
        <f t="shared" si="52"/>
        <v>0.75729104375859824</v>
      </c>
      <c r="AA93" s="14">
        <f t="shared" si="53"/>
        <v>745.65898856320496</v>
      </c>
      <c r="AB93" s="14">
        <f t="shared" si="54"/>
        <v>722.33039126922108</v>
      </c>
      <c r="AC93" s="14">
        <f t="shared" si="55"/>
        <v>0.58259781730527038</v>
      </c>
      <c r="AD93" s="14">
        <f t="shared" si="30"/>
        <v>20.164320488797824</v>
      </c>
      <c r="AE93" s="14">
        <f t="shared" si="56"/>
        <v>69.835679511202173</v>
      </c>
      <c r="AF93" s="14">
        <f t="shared" si="57"/>
        <v>5.925584218396277E-3</v>
      </c>
      <c r="AG93" s="14">
        <f t="shared" si="58"/>
        <v>69.841605095420576</v>
      </c>
      <c r="AH93" s="14">
        <f t="shared" si="31"/>
        <v>181.6841870052115</v>
      </c>
    </row>
    <row r="94" spans="4:34" x14ac:dyDescent="0.3">
      <c r="D94" s="10">
        <f t="shared" si="59"/>
        <v>41732</v>
      </c>
      <c r="E94" s="11">
        <f t="shared" si="32"/>
        <v>0.5</v>
      </c>
      <c r="F94" s="12">
        <f t="shared" si="33"/>
        <v>2456750.6666666665</v>
      </c>
      <c r="G94" s="13">
        <f t="shared" si="34"/>
        <v>0.1425233858088025</v>
      </c>
      <c r="I94" s="14">
        <f t="shared" si="35"/>
        <v>11.418074053862256</v>
      </c>
      <c r="J94" s="14">
        <f t="shared" si="36"/>
        <v>5488.2356401100587</v>
      </c>
      <c r="K94" s="14">
        <f t="shared" si="37"/>
        <v>1.670264017078436E-2</v>
      </c>
      <c r="L94" s="14">
        <f t="shared" si="38"/>
        <v>1.913949696653892</v>
      </c>
      <c r="M94" s="14">
        <f t="shared" si="39"/>
        <v>13.332023750516148</v>
      </c>
      <c r="N94" s="14">
        <f t="shared" si="40"/>
        <v>5490.1495898067124</v>
      </c>
      <c r="O94" s="14">
        <f t="shared" si="41"/>
        <v>0.99976563708951716</v>
      </c>
      <c r="P94" s="14">
        <f t="shared" si="42"/>
        <v>13.328678844919645</v>
      </c>
      <c r="Q94" s="14">
        <f t="shared" si="43"/>
        <v>23.437437711377083</v>
      </c>
      <c r="R94" s="14">
        <f t="shared" si="44"/>
        <v>23.435206974000369</v>
      </c>
      <c r="S94" s="14">
        <f t="shared" si="45"/>
        <v>12.263894979155884</v>
      </c>
      <c r="T94" s="14">
        <f t="shared" si="46"/>
        <v>5.2606781869585957</v>
      </c>
      <c r="U94" s="14">
        <f t="shared" si="47"/>
        <v>4.301910719956599E-2</v>
      </c>
      <c r="V94" s="14">
        <f t="shared" si="48"/>
        <v>-3.3757876912617446</v>
      </c>
      <c r="W94" s="14">
        <f t="shared" si="49"/>
        <v>93.388940187148833</v>
      </c>
      <c r="X94" s="11">
        <f t="shared" si="50"/>
        <v>0.49817763034115398</v>
      </c>
      <c r="Y94" s="11">
        <f t="shared" si="51"/>
        <v>0.2387639075990739</v>
      </c>
      <c r="Z94" s="11">
        <f t="shared" si="52"/>
        <v>0.75759135308323411</v>
      </c>
      <c r="AA94" s="14">
        <f t="shared" si="53"/>
        <v>747.11152149719067</v>
      </c>
      <c r="AB94" s="14">
        <f t="shared" si="54"/>
        <v>722.62421230873815</v>
      </c>
      <c r="AC94" s="14">
        <f t="shared" si="55"/>
        <v>0.65605307718453787</v>
      </c>
      <c r="AD94" s="14">
        <f t="shared" si="30"/>
        <v>19.782636855401538</v>
      </c>
      <c r="AE94" s="14">
        <f t="shared" si="56"/>
        <v>70.217363144598465</v>
      </c>
      <c r="AF94" s="14">
        <f t="shared" si="57"/>
        <v>5.803928771689078E-3</v>
      </c>
      <c r="AG94" s="14">
        <f t="shared" si="58"/>
        <v>70.223167073370149</v>
      </c>
      <c r="AH94" s="14">
        <f t="shared" si="31"/>
        <v>181.93054714456025</v>
      </c>
    </row>
    <row r="95" spans="4:34" x14ac:dyDescent="0.3">
      <c r="D95" s="10">
        <f t="shared" si="59"/>
        <v>41733</v>
      </c>
      <c r="E95" s="11">
        <f t="shared" si="32"/>
        <v>0.5</v>
      </c>
      <c r="F95" s="12">
        <f t="shared" si="33"/>
        <v>2456751.6666666665</v>
      </c>
      <c r="G95" s="13">
        <f t="shared" si="34"/>
        <v>0.14255076431667382</v>
      </c>
      <c r="I95" s="14">
        <f t="shared" si="35"/>
        <v>12.403721416393637</v>
      </c>
      <c r="J95" s="14">
        <f t="shared" si="36"/>
        <v>5489.2212403905833</v>
      </c>
      <c r="K95" s="14">
        <f t="shared" si="37"/>
        <v>1.6702639018885145E-2</v>
      </c>
      <c r="L95" s="14">
        <f t="shared" si="38"/>
        <v>1.91399253104629</v>
      </c>
      <c r="M95" s="14">
        <f t="shared" si="39"/>
        <v>14.317713947439927</v>
      </c>
      <c r="N95" s="14">
        <f t="shared" si="40"/>
        <v>5491.1352329216297</v>
      </c>
      <c r="O95" s="14">
        <f t="shared" si="41"/>
        <v>1.000052974054175</v>
      </c>
      <c r="P95" s="14">
        <f t="shared" si="42"/>
        <v>14.314365191287427</v>
      </c>
      <c r="Q95" s="14">
        <f t="shared" si="43"/>
        <v>23.437437355341963</v>
      </c>
      <c r="R95" s="14">
        <f t="shared" si="44"/>
        <v>23.435205458147138</v>
      </c>
      <c r="S95" s="14">
        <f t="shared" si="45"/>
        <v>13.17651446915888</v>
      </c>
      <c r="T95" s="14">
        <f t="shared" si="46"/>
        <v>5.643071651768202</v>
      </c>
      <c r="U95" s="14">
        <f t="shared" si="47"/>
        <v>4.3019101476121618E-2</v>
      </c>
      <c r="V95" s="14">
        <f t="shared" si="48"/>
        <v>-3.0844144866677108</v>
      </c>
      <c r="W95" s="14">
        <f t="shared" si="49"/>
        <v>93.570073490371428</v>
      </c>
      <c r="X95" s="11">
        <f t="shared" si="50"/>
        <v>0.49797528783796369</v>
      </c>
      <c r="Y95" s="11">
        <f t="shared" si="51"/>
        <v>0.23805841703137637</v>
      </c>
      <c r="Z95" s="11">
        <f t="shared" si="52"/>
        <v>0.75789215864455095</v>
      </c>
      <c r="AA95" s="14">
        <f t="shared" si="53"/>
        <v>748.56058792297142</v>
      </c>
      <c r="AB95" s="14">
        <f t="shared" si="54"/>
        <v>722.91558551333219</v>
      </c>
      <c r="AC95" s="14">
        <f t="shared" si="55"/>
        <v>0.72889637833304732</v>
      </c>
      <c r="AD95" s="14">
        <f t="shared" si="30"/>
        <v>19.402816073712131</v>
      </c>
      <c r="AE95" s="14">
        <f t="shared" si="56"/>
        <v>70.597183926287869</v>
      </c>
      <c r="AF95" s="14">
        <f t="shared" si="57"/>
        <v>5.6834421022000769E-3</v>
      </c>
      <c r="AG95" s="14">
        <f t="shared" si="58"/>
        <v>70.602867368390065</v>
      </c>
      <c r="AH95" s="14">
        <f t="shared" si="31"/>
        <v>182.18393654367046</v>
      </c>
    </row>
    <row r="96" spans="4:34" x14ac:dyDescent="0.3">
      <c r="D96" s="10">
        <f t="shared" si="59"/>
        <v>41734</v>
      </c>
      <c r="E96" s="11">
        <f t="shared" si="32"/>
        <v>0.5</v>
      </c>
      <c r="F96" s="12">
        <f t="shared" si="33"/>
        <v>2456752.6666666665</v>
      </c>
      <c r="G96" s="13">
        <f t="shared" si="34"/>
        <v>0.14257814282454515</v>
      </c>
      <c r="I96" s="14">
        <f t="shared" si="35"/>
        <v>13.389368778925018</v>
      </c>
      <c r="J96" s="14">
        <f t="shared" si="36"/>
        <v>5490.2068406711087</v>
      </c>
      <c r="K96" s="14">
        <f t="shared" si="37"/>
        <v>1.6702637866985736E-2</v>
      </c>
      <c r="L96" s="14">
        <f t="shared" si="38"/>
        <v>1.9134692156696402</v>
      </c>
      <c r="M96" s="14">
        <f t="shared" si="39"/>
        <v>15.302837994594658</v>
      </c>
      <c r="N96" s="14">
        <f t="shared" si="40"/>
        <v>5492.1203098867782</v>
      </c>
      <c r="O96" s="14">
        <f t="shared" si="41"/>
        <v>1.000340213082618</v>
      </c>
      <c r="P96" s="14">
        <f t="shared" si="42"/>
        <v>15.299485385886321</v>
      </c>
      <c r="Q96" s="14">
        <f t="shared" si="43"/>
        <v>23.437436999306847</v>
      </c>
      <c r="R96" s="14">
        <f t="shared" si="44"/>
        <v>23.435203944200342</v>
      </c>
      <c r="S96" s="14">
        <f t="shared" si="45"/>
        <v>14.089810931857222</v>
      </c>
      <c r="T96" s="14">
        <f t="shared" si="46"/>
        <v>6.0238223821621624</v>
      </c>
      <c r="U96" s="14">
        <f t="shared" si="47"/>
        <v>4.3019095759875822E-2</v>
      </c>
      <c r="V96" s="14">
        <f t="shared" si="48"/>
        <v>-2.7957941893218634</v>
      </c>
      <c r="W96" s="14">
        <f t="shared" si="49"/>
        <v>93.750742729157011</v>
      </c>
      <c r="X96" s="11">
        <f t="shared" si="50"/>
        <v>0.49777485707591801</v>
      </c>
      <c r="Y96" s="11">
        <f t="shared" si="51"/>
        <v>0.23735612727270405</v>
      </c>
      <c r="Z96" s="11">
        <f t="shared" si="52"/>
        <v>0.75819358687913196</v>
      </c>
      <c r="AA96" s="14">
        <f t="shared" si="53"/>
        <v>750.00594183325609</v>
      </c>
      <c r="AB96" s="14">
        <f t="shared" si="54"/>
        <v>723.2042058106781</v>
      </c>
      <c r="AC96" s="14">
        <f t="shared" si="55"/>
        <v>0.80105145266952604</v>
      </c>
      <c r="AD96" s="14">
        <f t="shared" si="30"/>
        <v>19.024961989115877</v>
      </c>
      <c r="AE96" s="14">
        <f t="shared" si="56"/>
        <v>70.97503801088412</v>
      </c>
      <c r="AF96" s="14">
        <f t="shared" si="57"/>
        <v>5.5641340565665892E-3</v>
      </c>
      <c r="AG96" s="14">
        <f t="shared" si="58"/>
        <v>70.98060214494069</v>
      </c>
      <c r="AH96" s="14">
        <f t="shared" si="31"/>
        <v>182.44445655967991</v>
      </c>
    </row>
    <row r="97" spans="4:34" x14ac:dyDescent="0.3">
      <c r="D97" s="10">
        <f t="shared" si="59"/>
        <v>41735</v>
      </c>
      <c r="E97" s="11">
        <f t="shared" si="32"/>
        <v>0.5</v>
      </c>
      <c r="F97" s="12">
        <f t="shared" si="33"/>
        <v>2456753.6666666665</v>
      </c>
      <c r="G97" s="13">
        <f t="shared" si="34"/>
        <v>0.14260552133241647</v>
      </c>
      <c r="I97" s="14">
        <f t="shared" si="35"/>
        <v>14.375016141456399</v>
      </c>
      <c r="J97" s="14">
        <f t="shared" si="36"/>
        <v>5491.1924409516341</v>
      </c>
      <c r="K97" s="14">
        <f t="shared" si="37"/>
        <v>1.6702636715086139E-2</v>
      </c>
      <c r="L97" s="14">
        <f t="shared" si="38"/>
        <v>1.9123805160141585</v>
      </c>
      <c r="M97" s="14">
        <f t="shared" si="39"/>
        <v>16.287396657470559</v>
      </c>
      <c r="N97" s="14">
        <f t="shared" si="40"/>
        <v>5493.1048214676484</v>
      </c>
      <c r="O97" s="14">
        <f t="shared" si="41"/>
        <v>1.0006272693519538</v>
      </c>
      <c r="P97" s="14">
        <f t="shared" si="42"/>
        <v>16.284040194209837</v>
      </c>
      <c r="Q97" s="14">
        <f t="shared" si="43"/>
        <v>23.437436643271727</v>
      </c>
      <c r="R97" s="14">
        <f t="shared" si="44"/>
        <v>23.43520243216097</v>
      </c>
      <c r="S97" s="14">
        <f t="shared" si="45"/>
        <v>15.003861329347101</v>
      </c>
      <c r="T97" s="14">
        <f t="shared" si="46"/>
        <v>6.4028344676999733</v>
      </c>
      <c r="U97" s="14">
        <f t="shared" si="47"/>
        <v>4.3019090050832348E-2</v>
      </c>
      <c r="V97" s="14">
        <f t="shared" si="48"/>
        <v>-2.5102282092959998</v>
      </c>
      <c r="W97" s="14">
        <f t="shared" si="49"/>
        <v>93.930916622754836</v>
      </c>
      <c r="X97" s="11">
        <f t="shared" si="50"/>
        <v>0.49757654736756662</v>
      </c>
      <c r="Y97" s="11">
        <f t="shared" si="51"/>
        <v>0.236657334526581</v>
      </c>
      <c r="Z97" s="11">
        <f t="shared" si="52"/>
        <v>0.75849576020855236</v>
      </c>
      <c r="AA97" s="14">
        <f t="shared" si="53"/>
        <v>751.44733298203869</v>
      </c>
      <c r="AB97" s="14">
        <f t="shared" si="54"/>
        <v>723.48977179070403</v>
      </c>
      <c r="AC97" s="14">
        <f t="shared" si="55"/>
        <v>0.8724429476760065</v>
      </c>
      <c r="AD97" s="14">
        <f t="shared" si="30"/>
        <v>18.649177625860748</v>
      </c>
      <c r="AE97" s="14">
        <f t="shared" si="56"/>
        <v>71.350822374139256</v>
      </c>
      <c r="AF97" s="14">
        <f t="shared" si="57"/>
        <v>5.4460143336019506E-3</v>
      </c>
      <c r="AG97" s="14">
        <f t="shared" si="58"/>
        <v>71.356268388472856</v>
      </c>
      <c r="AH97" s="14">
        <f t="shared" si="31"/>
        <v>182.71221226716233</v>
      </c>
    </row>
    <row r="98" spans="4:34" x14ac:dyDescent="0.3">
      <c r="D98" s="10">
        <f t="shared" si="59"/>
        <v>41736</v>
      </c>
      <c r="E98" s="11">
        <f t="shared" si="32"/>
        <v>0.5</v>
      </c>
      <c r="F98" s="12">
        <f t="shared" si="33"/>
        <v>2456754.6666666665</v>
      </c>
      <c r="G98" s="13">
        <f t="shared" si="34"/>
        <v>0.14263289984028779</v>
      </c>
      <c r="I98" s="14">
        <f t="shared" si="35"/>
        <v>15.36066350398869</v>
      </c>
      <c r="J98" s="14">
        <f t="shared" si="36"/>
        <v>5492.1780412321586</v>
      </c>
      <c r="K98" s="14">
        <f t="shared" si="37"/>
        <v>1.6702635563186356E-2</v>
      </c>
      <c r="L98" s="14">
        <f t="shared" si="38"/>
        <v>1.910727362894594</v>
      </c>
      <c r="M98" s="14">
        <f t="shared" si="39"/>
        <v>17.271390866883284</v>
      </c>
      <c r="N98" s="14">
        <f t="shared" si="40"/>
        <v>5494.0887685950529</v>
      </c>
      <c r="O98" s="14">
        <f t="shared" si="41"/>
        <v>1.0009140582392191</v>
      </c>
      <c r="P98" s="14">
        <f t="shared" si="42"/>
        <v>17.268030547076922</v>
      </c>
      <c r="Q98" s="14">
        <f t="shared" si="43"/>
        <v>23.437436287236608</v>
      </c>
      <c r="R98" s="14">
        <f t="shared" si="44"/>
        <v>23.435200922030013</v>
      </c>
      <c r="S98" s="14">
        <f t="shared" si="45"/>
        <v>15.918741642375146</v>
      </c>
      <c r="T98" s="14">
        <f t="shared" si="46"/>
        <v>6.7800122466774715</v>
      </c>
      <c r="U98" s="14">
        <f t="shared" si="47"/>
        <v>4.3019084348994936E-2</v>
      </c>
      <c r="V98" s="14">
        <f t="shared" si="48"/>
        <v>-2.2280141179438431</v>
      </c>
      <c r="W98" s="14">
        <f t="shared" si="49"/>
        <v>94.110563323251554</v>
      </c>
      <c r="X98" s="11">
        <f t="shared" si="50"/>
        <v>0.49738056535968322</v>
      </c>
      <c r="Y98" s="11">
        <f t="shared" si="51"/>
        <v>0.23596233390620672</v>
      </c>
      <c r="Z98" s="11">
        <f t="shared" si="52"/>
        <v>0.75879879681315987</v>
      </c>
      <c r="AA98" s="14">
        <f t="shared" si="53"/>
        <v>752.88450658601244</v>
      </c>
      <c r="AB98" s="14">
        <f t="shared" si="54"/>
        <v>723.77198588205601</v>
      </c>
      <c r="AC98" s="14">
        <f t="shared" si="55"/>
        <v>0.9429964705140037</v>
      </c>
      <c r="AD98" s="14">
        <f t="shared" si="30"/>
        <v>18.275565168054101</v>
      </c>
      <c r="AE98" s="14">
        <f t="shared" si="56"/>
        <v>71.724434831945899</v>
      </c>
      <c r="AF98" s="14">
        <f t="shared" si="57"/>
        <v>5.3290925055147704E-3</v>
      </c>
      <c r="AG98" s="14">
        <f t="shared" si="58"/>
        <v>71.729763924451419</v>
      </c>
      <c r="AH98" s="14">
        <f t="shared" si="31"/>
        <v>182.98731255841625</v>
      </c>
    </row>
    <row r="99" spans="4:34" x14ac:dyDescent="0.3">
      <c r="D99" s="10">
        <f t="shared" si="59"/>
        <v>41737</v>
      </c>
      <c r="E99" s="11">
        <f t="shared" si="32"/>
        <v>0.5</v>
      </c>
      <c r="F99" s="12">
        <f t="shared" si="33"/>
        <v>2456755.6666666665</v>
      </c>
      <c r="G99" s="13">
        <f t="shared" si="34"/>
        <v>0.14266027834815911</v>
      </c>
      <c r="I99" s="14">
        <f t="shared" si="35"/>
        <v>16.346310866520071</v>
      </c>
      <c r="J99" s="14">
        <f t="shared" si="36"/>
        <v>5493.1636415126832</v>
      </c>
      <c r="K99" s="14">
        <f t="shared" si="37"/>
        <v>1.6702634411286377E-2</v>
      </c>
      <c r="L99" s="14">
        <f t="shared" si="38"/>
        <v>1.908510851456408</v>
      </c>
      <c r="M99" s="14">
        <f t="shared" si="39"/>
        <v>18.25482171797648</v>
      </c>
      <c r="N99" s="14">
        <f t="shared" si="40"/>
        <v>5495.0721523641396</v>
      </c>
      <c r="O99" s="14">
        <f t="shared" si="41"/>
        <v>1.0012004953457287</v>
      </c>
      <c r="P99" s="14">
        <f t="shared" si="42"/>
        <v>18.251457539634519</v>
      </c>
      <c r="Q99" s="14">
        <f t="shared" si="43"/>
        <v>23.437435931201492</v>
      </c>
      <c r="R99" s="14">
        <f t="shared" si="44"/>
        <v>23.435199413808459</v>
      </c>
      <c r="S99" s="14">
        <f t="shared" si="45"/>
        <v>16.834526813091664</v>
      </c>
      <c r="T99" s="14">
        <f t="shared" si="46"/>
        <v>7.1552603001733583</v>
      </c>
      <c r="U99" s="14">
        <f t="shared" si="47"/>
        <v>4.3019078654367292E-2</v>
      </c>
      <c r="V99" s="14">
        <f t="shared" si="48"/>
        <v>-1.9494454660653049</v>
      </c>
      <c r="W99" s="14">
        <f t="shared" si="49"/>
        <v>94.289650379245657</v>
      </c>
      <c r="X99" s="11">
        <f t="shared" si="50"/>
        <v>0.4971871149069898</v>
      </c>
      <c r="Y99" s="11">
        <f t="shared" si="51"/>
        <v>0.23527141940908519</v>
      </c>
      <c r="Z99" s="11">
        <f t="shared" si="52"/>
        <v>0.75910281040489436</v>
      </c>
      <c r="AA99" s="14">
        <f t="shared" si="53"/>
        <v>754.31720303396526</v>
      </c>
      <c r="AB99" s="14">
        <f t="shared" si="54"/>
        <v>724.0505545339347</v>
      </c>
      <c r="AC99" s="14">
        <f t="shared" si="55"/>
        <v>1.0126386334836752</v>
      </c>
      <c r="AD99" s="14">
        <f t="shared" si="30"/>
        <v>17.904225940050143</v>
      </c>
      <c r="AE99" s="14">
        <f t="shared" si="56"/>
        <v>72.095774059949861</v>
      </c>
      <c r="AF99" s="14">
        <f t="shared" si="57"/>
        <v>5.2133780376116788E-3</v>
      </c>
      <c r="AG99" s="14">
        <f t="shared" si="58"/>
        <v>72.10098743798747</v>
      </c>
      <c r="AH99" s="14">
        <f t="shared" si="31"/>
        <v>183.26987023987621</v>
      </c>
    </row>
    <row r="100" spans="4:34" x14ac:dyDescent="0.3">
      <c r="D100" s="10">
        <f t="shared" si="59"/>
        <v>41738</v>
      </c>
      <c r="E100" s="11">
        <f t="shared" si="32"/>
        <v>0.5</v>
      </c>
      <c r="F100" s="12">
        <f t="shared" si="33"/>
        <v>2456756.6666666665</v>
      </c>
      <c r="G100" s="13">
        <f t="shared" si="34"/>
        <v>0.14268765685603044</v>
      </c>
      <c r="I100" s="14">
        <f t="shared" si="35"/>
        <v>17.331958229053271</v>
      </c>
      <c r="J100" s="14">
        <f t="shared" si="36"/>
        <v>5494.1492417932077</v>
      </c>
      <c r="K100" s="14">
        <f t="shared" si="37"/>
        <v>1.6702633259386212E-2</v>
      </c>
      <c r="L100" s="14">
        <f t="shared" si="38"/>
        <v>1.9057322401392069</v>
      </c>
      <c r="M100" s="14">
        <f t="shared" si="39"/>
        <v>19.237690469192479</v>
      </c>
      <c r="N100" s="14">
        <f t="shared" si="40"/>
        <v>5496.0549740333472</v>
      </c>
      <c r="O100" s="14">
        <f t="shared" si="41"/>
        <v>1.0014864965211896</v>
      </c>
      <c r="P100" s="14">
        <f t="shared" si="42"/>
        <v>19.234322430328255</v>
      </c>
      <c r="Q100" s="14">
        <f t="shared" si="43"/>
        <v>23.437435575166372</v>
      </c>
      <c r="R100" s="14">
        <f t="shared" si="44"/>
        <v>23.435197907497287</v>
      </c>
      <c r="S100" s="14">
        <f t="shared" si="45"/>
        <v>17.75129068716171</v>
      </c>
      <c r="T100" s="14">
        <f t="shared" si="46"/>
        <v>7.528483446977801</v>
      </c>
      <c r="U100" s="14">
        <f t="shared" si="47"/>
        <v>4.3019072966953141E-2</v>
      </c>
      <c r="V100" s="14">
        <f t="shared" si="48"/>
        <v>-1.6748115961695493</v>
      </c>
      <c r="W100" s="14">
        <f t="shared" si="49"/>
        <v>94.468144700592219</v>
      </c>
      <c r="X100" s="11">
        <f t="shared" si="50"/>
        <v>0.49699639694178444</v>
      </c>
      <c r="Y100" s="11">
        <f t="shared" si="51"/>
        <v>0.23458488388458379</v>
      </c>
      <c r="Z100" s="11">
        <f t="shared" si="52"/>
        <v>0.75940790999898511</v>
      </c>
      <c r="AA100" s="14">
        <f t="shared" si="53"/>
        <v>755.74515760473776</v>
      </c>
      <c r="AB100" s="14">
        <f t="shared" si="54"/>
        <v>724.32518840383045</v>
      </c>
      <c r="AC100" s="14">
        <f t="shared" si="55"/>
        <v>1.0812971009576131</v>
      </c>
      <c r="AD100" s="14">
        <f t="shared" si="30"/>
        <v>17.53526038615551</v>
      </c>
      <c r="AE100" s="14">
        <f t="shared" si="56"/>
        <v>72.464739613844486</v>
      </c>
      <c r="AF100" s="14">
        <f t="shared" si="57"/>
        <v>5.0988803064908848E-3</v>
      </c>
      <c r="AG100" s="14">
        <f t="shared" si="58"/>
        <v>72.469838494150977</v>
      </c>
      <c r="AH100" s="14">
        <f t="shared" si="31"/>
        <v>183.56000212356639</v>
      </c>
    </row>
    <row r="101" spans="4:34" x14ac:dyDescent="0.3">
      <c r="D101" s="10">
        <f t="shared" si="59"/>
        <v>41739</v>
      </c>
      <c r="E101" s="11">
        <f t="shared" si="32"/>
        <v>0.5</v>
      </c>
      <c r="F101" s="12">
        <f t="shared" si="33"/>
        <v>2456757.6666666665</v>
      </c>
      <c r="G101" s="13">
        <f t="shared" si="34"/>
        <v>0.14271503536390176</v>
      </c>
      <c r="I101" s="14">
        <f t="shared" si="35"/>
        <v>18.31760559158738</v>
      </c>
      <c r="J101" s="14">
        <f t="shared" si="36"/>
        <v>5495.1348420737304</v>
      </c>
      <c r="K101" s="14">
        <f t="shared" si="37"/>
        <v>1.6702632107485856E-2</v>
      </c>
      <c r="L101" s="14">
        <f t="shared" si="38"/>
        <v>1.9023929495985792</v>
      </c>
      <c r="M101" s="14">
        <f t="shared" si="39"/>
        <v>20.219998541185959</v>
      </c>
      <c r="N101" s="14">
        <f t="shared" si="40"/>
        <v>5497.0372350233292</v>
      </c>
      <c r="O101" s="14">
        <f t="shared" si="41"/>
        <v>1.0017719778875749</v>
      </c>
      <c r="P101" s="14">
        <f t="shared" si="42"/>
        <v>20.216626639816099</v>
      </c>
      <c r="Q101" s="14">
        <f t="shared" si="43"/>
        <v>23.437435219131256</v>
      </c>
      <c r="R101" s="14">
        <f t="shared" si="44"/>
        <v>23.435196403097482</v>
      </c>
      <c r="S101" s="14">
        <f t="shared" si="45"/>
        <v>18.669105955171212</v>
      </c>
      <c r="T101" s="14">
        <f t="shared" si="46"/>
        <v>7.8995867394526265</v>
      </c>
      <c r="U101" s="14">
        <f t="shared" si="47"/>
        <v>4.3019067286756203E-2</v>
      </c>
      <c r="V101" s="14">
        <f t="shared" si="48"/>
        <v>-1.4043974483841724</v>
      </c>
      <c r="W101" s="14">
        <f t="shared" si="49"/>
        <v>94.646012524287173</v>
      </c>
      <c r="X101" s="11">
        <f t="shared" si="50"/>
        <v>0.49680860933915572</v>
      </c>
      <c r="Y101" s="11">
        <f t="shared" si="51"/>
        <v>0.23390301899391355</v>
      </c>
      <c r="Z101" s="11">
        <f t="shared" si="52"/>
        <v>0.7597141996843978</v>
      </c>
      <c r="AA101" s="14">
        <f t="shared" si="53"/>
        <v>757.16810019429738</v>
      </c>
      <c r="AB101" s="14">
        <f t="shared" si="54"/>
        <v>724.59560255161568</v>
      </c>
      <c r="AC101" s="14">
        <f t="shared" si="55"/>
        <v>1.1489006379039211</v>
      </c>
      <c r="AD101" s="14">
        <f t="shared" si="30"/>
        <v>17.168768049598665</v>
      </c>
      <c r="AE101" s="14">
        <f t="shared" si="56"/>
        <v>72.831231950401332</v>
      </c>
      <c r="AF101" s="14">
        <f t="shared" si="57"/>
        <v>4.9856086167391006E-3</v>
      </c>
      <c r="AG101" s="14">
        <f t="shared" si="58"/>
        <v>72.836217559018067</v>
      </c>
      <c r="AH101" s="14">
        <f t="shared" si="31"/>
        <v>183.85782911244743</v>
      </c>
    </row>
    <row r="102" spans="4:34" x14ac:dyDescent="0.3">
      <c r="D102" s="10">
        <f t="shared" si="59"/>
        <v>41740</v>
      </c>
      <c r="E102" s="11">
        <f t="shared" si="32"/>
        <v>0.5</v>
      </c>
      <c r="F102" s="12">
        <f t="shared" si="33"/>
        <v>2456758.6666666665</v>
      </c>
      <c r="G102" s="13">
        <f t="shared" si="34"/>
        <v>0.14274241387177308</v>
      </c>
      <c r="I102" s="14">
        <f t="shared" si="35"/>
        <v>19.30325295412149</v>
      </c>
      <c r="J102" s="14">
        <f t="shared" si="36"/>
        <v>5496.1204423542549</v>
      </c>
      <c r="K102" s="14">
        <f t="shared" si="37"/>
        <v>1.6702630955585308E-2</v>
      </c>
      <c r="L102" s="14">
        <f t="shared" si="38"/>
        <v>1.8984945615873972</v>
      </c>
      <c r="M102" s="14">
        <f t="shared" si="39"/>
        <v>21.201747515708888</v>
      </c>
      <c r="N102" s="14">
        <f t="shared" si="40"/>
        <v>5498.0189369158425</v>
      </c>
      <c r="O102" s="14">
        <f t="shared" si="41"/>
        <v>1.0020568558627527</v>
      </c>
      <c r="P102" s="14">
        <f t="shared" si="42"/>
        <v>21.19837174985333</v>
      </c>
      <c r="Q102" s="14">
        <f t="shared" si="43"/>
        <v>23.43743486309614</v>
      </c>
      <c r="R102" s="14">
        <f t="shared" si="44"/>
        <v>23.435194900610021</v>
      </c>
      <c r="S102" s="14">
        <f t="shared" si="45"/>
        <v>19.588044093321741</v>
      </c>
      <c r="T102" s="14">
        <f t="shared" si="46"/>
        <v>8.2684754603923629</v>
      </c>
      <c r="U102" s="14">
        <f t="shared" si="47"/>
        <v>4.3019061613780128E-2</v>
      </c>
      <c r="V102" s="14">
        <f t="shared" si="48"/>
        <v>-1.1384833596122761</v>
      </c>
      <c r="W102" s="14">
        <f t="shared" si="49"/>
        <v>94.823219381574575</v>
      </c>
      <c r="X102" s="11">
        <f t="shared" si="50"/>
        <v>0.49662394677750854</v>
      </c>
      <c r="Y102" s="11">
        <f t="shared" si="51"/>
        <v>0.23322611516202363</v>
      </c>
      <c r="Z102" s="11">
        <f t="shared" si="52"/>
        <v>0.76002177839299345</v>
      </c>
      <c r="AA102" s="14">
        <f t="shared" si="53"/>
        <v>758.5857550525966</v>
      </c>
      <c r="AB102" s="14">
        <f t="shared" si="54"/>
        <v>724.86151664038789</v>
      </c>
      <c r="AC102" s="14">
        <f t="shared" si="55"/>
        <v>1.2153791600969726</v>
      </c>
      <c r="AD102" s="14">
        <f t="shared" si="30"/>
        <v>16.804847550686482</v>
      </c>
      <c r="AE102" s="14">
        <f t="shared" si="56"/>
        <v>73.195152449313525</v>
      </c>
      <c r="AF102" s="14">
        <f t="shared" si="57"/>
        <v>4.8735722161370324E-3</v>
      </c>
      <c r="AG102" s="14">
        <f t="shared" si="58"/>
        <v>73.200026021529666</v>
      </c>
      <c r="AH102" s="14">
        <f t="shared" si="31"/>
        <v>184.16347627814085</v>
      </c>
    </row>
    <row r="103" spans="4:34" x14ac:dyDescent="0.3">
      <c r="D103" s="10">
        <f t="shared" si="59"/>
        <v>41741</v>
      </c>
      <c r="E103" s="11">
        <f t="shared" si="32"/>
        <v>0.5</v>
      </c>
      <c r="F103" s="12">
        <f t="shared" si="33"/>
        <v>2456759.6666666665</v>
      </c>
      <c r="G103" s="13">
        <f t="shared" si="34"/>
        <v>0.14276979237964441</v>
      </c>
      <c r="I103" s="14">
        <f t="shared" si="35"/>
        <v>20.288900316655599</v>
      </c>
      <c r="J103" s="14">
        <f t="shared" si="36"/>
        <v>5497.1060426347776</v>
      </c>
      <c r="K103" s="14">
        <f t="shared" si="37"/>
        <v>1.670262980368457E-2</v>
      </c>
      <c r="L103" s="14">
        <f t="shared" si="38"/>
        <v>1.894038817797856</v>
      </c>
      <c r="M103" s="14">
        <f t="shared" si="39"/>
        <v>22.182939134453456</v>
      </c>
      <c r="N103" s="14">
        <f t="shared" si="40"/>
        <v>5499.0000814525756</v>
      </c>
      <c r="O103" s="14">
        <f t="shared" si="41"/>
        <v>1.0023410471838632</v>
      </c>
      <c r="P103" s="14">
        <f t="shared" si="42"/>
        <v>22.179559502135426</v>
      </c>
      <c r="Q103" s="14">
        <f t="shared" si="43"/>
        <v>23.43743450706102</v>
      </c>
      <c r="R103" s="14">
        <f t="shared" si="44"/>
        <v>23.435193400035885</v>
      </c>
      <c r="S103" s="14">
        <f t="shared" si="45"/>
        <v>20.508175303375761</v>
      </c>
      <c r="T103" s="14">
        <f t="shared" si="46"/>
        <v>8.6350551209388815</v>
      </c>
      <c r="U103" s="14">
        <f t="shared" si="47"/>
        <v>4.3019055948028656E-2</v>
      </c>
      <c r="V103" s="14">
        <f t="shared" si="48"/>
        <v>-0.8773448556246306</v>
      </c>
      <c r="W103" s="14">
        <f t="shared" si="49"/>
        <v>94.999730066357074</v>
      </c>
      <c r="X103" s="11">
        <f t="shared" si="50"/>
        <v>0.49644260059418377</v>
      </c>
      <c r="Y103" s="11">
        <f t="shared" si="51"/>
        <v>0.23255446152096967</v>
      </c>
      <c r="Z103" s="11">
        <f t="shared" si="52"/>
        <v>0.76033073966739784</v>
      </c>
      <c r="AA103" s="14">
        <f t="shared" si="53"/>
        <v>759.99784053085659</v>
      </c>
      <c r="AB103" s="14">
        <f t="shared" si="54"/>
        <v>725.12265514437536</v>
      </c>
      <c r="AC103" s="14">
        <f t="shared" si="55"/>
        <v>1.2806637860938395</v>
      </c>
      <c r="AD103" s="14">
        <f t="shared" si="30"/>
        <v>16.443596564087319</v>
      </c>
      <c r="AE103" s="14">
        <f t="shared" si="56"/>
        <v>73.556403435912685</v>
      </c>
      <c r="AF103" s="14">
        <f t="shared" si="57"/>
        <v>4.762780309383363E-3</v>
      </c>
      <c r="AG103" s="14">
        <f t="shared" si="58"/>
        <v>73.561166216222063</v>
      </c>
      <c r="AH103" s="14">
        <f t="shared" si="31"/>
        <v>184.47707292931995</v>
      </c>
    </row>
    <row r="104" spans="4:34" x14ac:dyDescent="0.3">
      <c r="D104" s="10">
        <f t="shared" si="59"/>
        <v>41742</v>
      </c>
      <c r="E104" s="11">
        <f t="shared" si="32"/>
        <v>0.5</v>
      </c>
      <c r="F104" s="12">
        <f t="shared" si="33"/>
        <v>2456760.6666666665</v>
      </c>
      <c r="G104" s="13">
        <f t="shared" si="34"/>
        <v>0.1427971708875157</v>
      </c>
      <c r="I104" s="14">
        <f t="shared" si="35"/>
        <v>21.274547679189709</v>
      </c>
      <c r="J104" s="14">
        <f t="shared" si="36"/>
        <v>5498.0916429153003</v>
      </c>
      <c r="K104" s="14">
        <f t="shared" si="37"/>
        <v>1.6702628651783645E-2</v>
      </c>
      <c r="L104" s="14">
        <f t="shared" si="38"/>
        <v>1.8890276186652148</v>
      </c>
      <c r="M104" s="14">
        <f t="shared" si="39"/>
        <v>23.163575297854923</v>
      </c>
      <c r="N104" s="14">
        <f t="shared" si="40"/>
        <v>5499.9806705339652</v>
      </c>
      <c r="O104" s="14">
        <f t="shared" si="41"/>
        <v>1.0026244689304431</v>
      </c>
      <c r="P104" s="14">
        <f t="shared" si="42"/>
        <v>23.160191797100961</v>
      </c>
      <c r="Q104" s="14">
        <f t="shared" si="43"/>
        <v>23.437434151025904</v>
      </c>
      <c r="R104" s="14">
        <f t="shared" si="44"/>
        <v>23.435191901376058</v>
      </c>
      <c r="S104" s="14">
        <f t="shared" si="45"/>
        <v>21.429568451836186</v>
      </c>
      <c r="T104" s="14">
        <f t="shared" si="46"/>
        <v>8.9992314596074952</v>
      </c>
      <c r="U104" s="14">
        <f t="shared" si="47"/>
        <v>4.3019050289505471E-2</v>
      </c>
      <c r="V104" s="14">
        <f t="shared" si="48"/>
        <v>-0.62125243584430268</v>
      </c>
      <c r="W104" s="14">
        <f t="shared" si="49"/>
        <v>95.175508604996892</v>
      </c>
      <c r="X104" s="11">
        <f t="shared" si="50"/>
        <v>0.496264758636003</v>
      </c>
      <c r="Y104" s="11">
        <f t="shared" si="51"/>
        <v>0.23188834584434498</v>
      </c>
      <c r="Z104" s="11">
        <f t="shared" si="52"/>
        <v>0.76064117142766097</v>
      </c>
      <c r="AA104" s="14">
        <f t="shared" si="53"/>
        <v>761.40406883997514</v>
      </c>
      <c r="AB104" s="14">
        <f t="shared" si="54"/>
        <v>725.37874756415567</v>
      </c>
      <c r="AC104" s="14">
        <f t="shared" si="55"/>
        <v>1.3446868910389185</v>
      </c>
      <c r="AD104" s="14">
        <f t="shared" si="30"/>
        <v>16.085111795171734</v>
      </c>
      <c r="AE104" s="14">
        <f t="shared" si="56"/>
        <v>73.914888204828259</v>
      </c>
      <c r="AF104" s="14">
        <f t="shared" si="57"/>
        <v>4.6532420703439131E-3</v>
      </c>
      <c r="AG104" s="14">
        <f t="shared" si="58"/>
        <v>73.919541446898606</v>
      </c>
      <c r="AH104" s="14">
        <f t="shared" si="31"/>
        <v>184.79875266871429</v>
      </c>
    </row>
    <row r="105" spans="4:34" x14ac:dyDescent="0.3">
      <c r="D105" s="10">
        <f t="shared" si="59"/>
        <v>41743</v>
      </c>
      <c r="E105" s="11">
        <f t="shared" si="32"/>
        <v>0.5</v>
      </c>
      <c r="F105" s="12">
        <f t="shared" si="33"/>
        <v>2456761.6666666665</v>
      </c>
      <c r="G105" s="13">
        <f t="shared" si="34"/>
        <v>0.14282454939538702</v>
      </c>
      <c r="I105" s="14">
        <f t="shared" si="35"/>
        <v>22.260195041725638</v>
      </c>
      <c r="J105" s="14">
        <f t="shared" si="36"/>
        <v>5499.0772431958239</v>
      </c>
      <c r="K105" s="14">
        <f t="shared" si="37"/>
        <v>1.6702627499882529E-2</v>
      </c>
      <c r="L105" s="14">
        <f t="shared" si="38"/>
        <v>1.8834630221344597</v>
      </c>
      <c r="M105" s="14">
        <f t="shared" si="39"/>
        <v>24.143658063860098</v>
      </c>
      <c r="N105" s="14">
        <f t="shared" si="40"/>
        <v>5500.9607062179584</v>
      </c>
      <c r="O105" s="14">
        <f t="shared" si="41"/>
        <v>1.0029070385472885</v>
      </c>
      <c r="P105" s="14">
        <f t="shared" si="42"/>
        <v>24.140270692700042</v>
      </c>
      <c r="Q105" s="14">
        <f t="shared" si="43"/>
        <v>23.437433794990785</v>
      </c>
      <c r="R105" s="14">
        <f t="shared" si="44"/>
        <v>23.435190404631506</v>
      </c>
      <c r="S105" s="14">
        <f t="shared" si="45"/>
        <v>22.352291008354992</v>
      </c>
      <c r="T105" s="14">
        <f t="shared" si="46"/>
        <v>9.360910442482913</v>
      </c>
      <c r="U105" s="14">
        <f t="shared" si="47"/>
        <v>4.3019044638214259E-2</v>
      </c>
      <c r="V105" s="14">
        <f t="shared" si="48"/>
        <v>-0.37047135065931186</v>
      </c>
      <c r="W105" s="14">
        <f t="shared" si="49"/>
        <v>95.350518227599935</v>
      </c>
      <c r="X105" s="11">
        <f t="shared" si="50"/>
        <v>0.49609060510462449</v>
      </c>
      <c r="Y105" s="11">
        <f t="shared" si="51"/>
        <v>0.23122805447240247</v>
      </c>
      <c r="Z105" s="11">
        <f t="shared" si="52"/>
        <v>0.76095315573684652</v>
      </c>
      <c r="AA105" s="14">
        <f t="shared" si="53"/>
        <v>762.80414582079948</v>
      </c>
      <c r="AB105" s="14">
        <f t="shared" si="54"/>
        <v>725.62952864934073</v>
      </c>
      <c r="AC105" s="14">
        <f t="shared" si="55"/>
        <v>1.4073821623351819</v>
      </c>
      <c r="AD105" s="14">
        <f t="shared" si="30"/>
        <v>15.729488955338718</v>
      </c>
      <c r="AE105" s="14">
        <f t="shared" si="56"/>
        <v>74.270511044661276</v>
      </c>
      <c r="AF105" s="14">
        <f t="shared" si="57"/>
        <v>4.5449666528314748E-3</v>
      </c>
      <c r="AG105" s="14">
        <f t="shared" si="58"/>
        <v>74.275056011314106</v>
      </c>
      <c r="AH105" s="14">
        <f t="shared" si="31"/>
        <v>185.12865343632723</v>
      </c>
    </row>
    <row r="106" spans="4:34" x14ac:dyDescent="0.3">
      <c r="D106" s="10">
        <f t="shared" si="59"/>
        <v>41744</v>
      </c>
      <c r="E106" s="11">
        <f t="shared" si="32"/>
        <v>0.5</v>
      </c>
      <c r="F106" s="12">
        <f t="shared" si="33"/>
        <v>2456762.6666666665</v>
      </c>
      <c r="G106" s="13">
        <f t="shared" si="34"/>
        <v>0.14285192790325835</v>
      </c>
      <c r="I106" s="14">
        <f t="shared" si="35"/>
        <v>23.245842404260657</v>
      </c>
      <c r="J106" s="14">
        <f t="shared" si="36"/>
        <v>5500.0628434763457</v>
      </c>
      <c r="K106" s="14">
        <f t="shared" si="37"/>
        <v>1.6702626347981222E-2</v>
      </c>
      <c r="L106" s="14">
        <f t="shared" si="38"/>
        <v>1.8773472423910122</v>
      </c>
      <c r="M106" s="14">
        <f t="shared" si="39"/>
        <v>25.123189646651667</v>
      </c>
      <c r="N106" s="14">
        <f t="shared" si="40"/>
        <v>5501.9401907187366</v>
      </c>
      <c r="O106" s="14">
        <f t="shared" si="41"/>
        <v>1.0031886738670543</v>
      </c>
      <c r="P106" s="14">
        <f t="shared" si="42"/>
        <v>25.119798403118665</v>
      </c>
      <c r="Q106" s="14">
        <f t="shared" si="43"/>
        <v>23.437433438955669</v>
      </c>
      <c r="R106" s="14">
        <f t="shared" si="44"/>
        <v>23.435188909803212</v>
      </c>
      <c r="S106" s="14">
        <f t="shared" si="45"/>
        <v>23.27640898335974</v>
      </c>
      <c r="T106" s="14">
        <f t="shared" si="46"/>
        <v>9.7199982646369065</v>
      </c>
      <c r="U106" s="14">
        <f t="shared" si="47"/>
        <v>4.3019038994158681E-2</v>
      </c>
      <c r="V106" s="14">
        <f t="shared" si="48"/>
        <v>-0.12526137118222072</v>
      </c>
      <c r="W106" s="14">
        <f t="shared" si="49"/>
        <v>95.524721340877591</v>
      </c>
      <c r="X106" s="11">
        <f t="shared" si="50"/>
        <v>0.49592032039665429</v>
      </c>
      <c r="Y106" s="11">
        <f t="shared" si="51"/>
        <v>0.23057387222754988</v>
      </c>
      <c r="Z106" s="11">
        <f t="shared" si="52"/>
        <v>0.7612667685657587</v>
      </c>
      <c r="AA106" s="14">
        <f t="shared" si="53"/>
        <v>764.19777072702072</v>
      </c>
      <c r="AB106" s="14">
        <f t="shared" si="54"/>
        <v>725.87473862881779</v>
      </c>
      <c r="AC106" s="14">
        <f t="shared" si="55"/>
        <v>1.4686846572044487</v>
      </c>
      <c r="AD106" s="14">
        <f t="shared" si="30"/>
        <v>15.376822736256312</v>
      </c>
      <c r="AE106" s="14">
        <f t="shared" si="56"/>
        <v>74.623177263743685</v>
      </c>
      <c r="AF106" s="14">
        <f t="shared" si="57"/>
        <v>4.4379631999213352E-3</v>
      </c>
      <c r="AG106" s="14">
        <f t="shared" si="58"/>
        <v>74.627615226943604</v>
      </c>
      <c r="AH106" s="14">
        <f t="shared" si="31"/>
        <v>185.46691753600595</v>
      </c>
    </row>
    <row r="107" spans="4:34" x14ac:dyDescent="0.3">
      <c r="D107" s="10">
        <f t="shared" si="59"/>
        <v>41745</v>
      </c>
      <c r="E107" s="11">
        <f t="shared" si="32"/>
        <v>0.5</v>
      </c>
      <c r="F107" s="12">
        <f t="shared" si="33"/>
        <v>2456763.6666666665</v>
      </c>
      <c r="G107" s="13">
        <f t="shared" si="34"/>
        <v>0.14287930641112967</v>
      </c>
      <c r="I107" s="14">
        <f t="shared" si="35"/>
        <v>24.231489766797495</v>
      </c>
      <c r="J107" s="14">
        <f t="shared" si="36"/>
        <v>5501.0484437568684</v>
      </c>
      <c r="K107" s="14">
        <f t="shared" si="37"/>
        <v>1.6702625196079728E-2</v>
      </c>
      <c r="L107" s="14">
        <f t="shared" si="38"/>
        <v>1.870682648556462</v>
      </c>
      <c r="M107" s="14">
        <f t="shared" si="39"/>
        <v>26.102172415353955</v>
      </c>
      <c r="N107" s="14">
        <f t="shared" si="40"/>
        <v>5502.9191264054252</v>
      </c>
      <c r="O107" s="14">
        <f t="shared" si="41"/>
        <v>1.0034692931325937</v>
      </c>
      <c r="P107" s="14">
        <f t="shared" si="42"/>
        <v>26.098777297484457</v>
      </c>
      <c r="Q107" s="14">
        <f t="shared" si="43"/>
        <v>23.437433082920553</v>
      </c>
      <c r="R107" s="14">
        <f t="shared" si="44"/>
        <v>23.435187416892145</v>
      </c>
      <c r="S107" s="14">
        <f t="shared" si="45"/>
        <v>24.20198686492844</v>
      </c>
      <c r="T107" s="14">
        <f t="shared" si="46"/>
        <v>10.076401352831445</v>
      </c>
      <c r="U107" s="14">
        <f t="shared" si="47"/>
        <v>4.3019033357342439E-2</v>
      </c>
      <c r="V107" s="14">
        <f t="shared" si="48"/>
        <v>0.11412344855173129</v>
      </c>
      <c r="W107" s="14">
        <f t="shared" si="49"/>
        <v>95.698079502691087</v>
      </c>
      <c r="X107" s="11">
        <f t="shared" si="50"/>
        <v>0.49575408093850576</v>
      </c>
      <c r="Y107" s="11">
        <f t="shared" si="51"/>
        <v>0.2299260823199194</v>
      </c>
      <c r="Z107" s="11">
        <f t="shared" si="52"/>
        <v>0.76158207955709212</v>
      </c>
      <c r="AA107" s="14">
        <f t="shared" si="53"/>
        <v>765.58463602152869</v>
      </c>
      <c r="AB107" s="14">
        <f t="shared" si="54"/>
        <v>726.11412344855171</v>
      </c>
      <c r="AC107" s="14">
        <f t="shared" si="55"/>
        <v>1.5285308621379272</v>
      </c>
      <c r="AD107" s="14">
        <f t="shared" si="30"/>
        <v>15.027206782929795</v>
      </c>
      <c r="AE107" s="14">
        <f t="shared" si="56"/>
        <v>74.972793217070205</v>
      </c>
      <c r="AF107" s="14">
        <f t="shared" si="57"/>
        <v>4.3322408518024274E-3</v>
      </c>
      <c r="AG107" s="14">
        <f t="shared" si="58"/>
        <v>74.977125457922014</v>
      </c>
      <c r="AH107" s="14">
        <f t="shared" si="31"/>
        <v>185.81369164211566</v>
      </c>
    </row>
    <row r="108" spans="4:34" x14ac:dyDescent="0.3">
      <c r="D108" s="10">
        <f t="shared" si="59"/>
        <v>41746</v>
      </c>
      <c r="E108" s="11">
        <f t="shared" si="32"/>
        <v>0.5</v>
      </c>
      <c r="F108" s="12">
        <f t="shared" si="33"/>
        <v>2456764.6666666665</v>
      </c>
      <c r="G108" s="13">
        <f t="shared" si="34"/>
        <v>0.14290668491900099</v>
      </c>
      <c r="I108" s="14">
        <f t="shared" si="35"/>
        <v>25.217137129334333</v>
      </c>
      <c r="J108" s="14">
        <f t="shared" si="36"/>
        <v>5502.0340440373911</v>
      </c>
      <c r="K108" s="14">
        <f t="shared" si="37"/>
        <v>1.6702624044178039E-2</v>
      </c>
      <c r="L108" s="14">
        <f t="shared" si="38"/>
        <v>1.8634717633506284</v>
      </c>
      <c r="M108" s="14">
        <f t="shared" si="39"/>
        <v>27.08060889268496</v>
      </c>
      <c r="N108" s="14">
        <f t="shared" si="40"/>
        <v>5503.8975158007415</v>
      </c>
      <c r="O108" s="14">
        <f t="shared" si="41"/>
        <v>1.0037488150190137</v>
      </c>
      <c r="P108" s="14">
        <f t="shared" si="42"/>
        <v>27.077209898518731</v>
      </c>
      <c r="Q108" s="14">
        <f t="shared" si="43"/>
        <v>23.437432726885433</v>
      </c>
      <c r="R108" s="14">
        <f t="shared" si="44"/>
        <v>23.435185925899273</v>
      </c>
      <c r="S108" s="14">
        <f t="shared" si="45"/>
        <v>25.129087554895168</v>
      </c>
      <c r="T108" s="14">
        <f t="shared" si="46"/>
        <v>10.430026369547619</v>
      </c>
      <c r="U108" s="14">
        <f t="shared" si="47"/>
        <v>4.3019027727769152E-2</v>
      </c>
      <c r="V108" s="14">
        <f t="shared" si="48"/>
        <v>0.34743501685851397</v>
      </c>
      <c r="W108" s="14">
        <f t="shared" si="49"/>
        <v>95.87055339837724</v>
      </c>
      <c r="X108" s="11">
        <f t="shared" si="50"/>
        <v>0.49559205901607045</v>
      </c>
      <c r="Y108" s="11">
        <f t="shared" si="51"/>
        <v>0.22928496624280037</v>
      </c>
      <c r="Z108" s="11">
        <f t="shared" si="52"/>
        <v>0.76189915178934053</v>
      </c>
      <c r="AA108" s="14">
        <f t="shared" si="53"/>
        <v>766.96442718701792</v>
      </c>
      <c r="AB108" s="14">
        <f t="shared" si="54"/>
        <v>726.34743501685853</v>
      </c>
      <c r="AC108" s="14">
        <f t="shared" si="55"/>
        <v>1.5868587542146315</v>
      </c>
      <c r="AD108" s="14">
        <f t="shared" si="30"/>
        <v>14.68073366552472</v>
      </c>
      <c r="AE108" s="14">
        <f t="shared" si="56"/>
        <v>75.319266334475287</v>
      </c>
      <c r="AF108" s="14">
        <f t="shared" si="57"/>
        <v>4.2278087521677513E-3</v>
      </c>
      <c r="AG108" s="14">
        <f t="shared" si="58"/>
        <v>75.32349414322745</v>
      </c>
      <c r="AH108" s="14">
        <f t="shared" si="31"/>
        <v>186.16912678239296</v>
      </c>
    </row>
    <row r="109" spans="4:34" x14ac:dyDescent="0.3">
      <c r="D109" s="10">
        <f t="shared" si="59"/>
        <v>41747</v>
      </c>
      <c r="E109" s="11">
        <f t="shared" si="32"/>
        <v>0.5</v>
      </c>
      <c r="F109" s="12">
        <f t="shared" si="33"/>
        <v>2456765.6666666665</v>
      </c>
      <c r="G109" s="13">
        <f t="shared" si="34"/>
        <v>0.14293406342687232</v>
      </c>
      <c r="I109" s="14">
        <f t="shared" si="35"/>
        <v>26.202784491870261</v>
      </c>
      <c r="J109" s="14">
        <f t="shared" si="36"/>
        <v>5503.0196443179129</v>
      </c>
      <c r="K109" s="14">
        <f t="shared" si="37"/>
        <v>1.6702622892276163E-2</v>
      </c>
      <c r="L109" s="14">
        <f t="shared" si="38"/>
        <v>1.8557172617207944</v>
      </c>
      <c r="M109" s="14">
        <f t="shared" si="39"/>
        <v>28.058501753591056</v>
      </c>
      <c r="N109" s="14">
        <f t="shared" si="40"/>
        <v>5504.875361579634</v>
      </c>
      <c r="O109" s="14">
        <f t="shared" si="41"/>
        <v>1.004027158655471</v>
      </c>
      <c r="P109" s="14">
        <f t="shared" si="42"/>
        <v>28.055098881171165</v>
      </c>
      <c r="Q109" s="14">
        <f t="shared" si="43"/>
        <v>23.437432370850317</v>
      </c>
      <c r="R109" s="14">
        <f t="shared" si="44"/>
        <v>23.435184436825573</v>
      </c>
      <c r="S109" s="14">
        <f t="shared" si="45"/>
        <v>26.057772304245397</v>
      </c>
      <c r="T109" s="14">
        <f t="shared" si="46"/>
        <v>10.780780218405811</v>
      </c>
      <c r="U109" s="14">
        <f t="shared" si="47"/>
        <v>4.3019022105442534E-2</v>
      </c>
      <c r="V109" s="14">
        <f t="shared" si="48"/>
        <v>0.57443145699706155</v>
      </c>
      <c r="W109" s="14">
        <f t="shared" si="49"/>
        <v>96.04210281897177</v>
      </c>
      <c r="X109" s="11">
        <f t="shared" si="50"/>
        <v>0.49543442259930759</v>
      </c>
      <c r="Y109" s="11">
        <f t="shared" si="51"/>
        <v>0.22865080365771931</v>
      </c>
      <c r="Z109" s="11">
        <f t="shared" si="52"/>
        <v>0.76221804154089579</v>
      </c>
      <c r="AA109" s="14">
        <f t="shared" si="53"/>
        <v>768.33682255177416</v>
      </c>
      <c r="AB109" s="14">
        <f t="shared" si="54"/>
        <v>726.57443145699699</v>
      </c>
      <c r="AC109" s="14">
        <f t="shared" si="55"/>
        <v>1.6436078642492475</v>
      </c>
      <c r="AD109" s="14">
        <f t="shared" si="30"/>
        <v>14.337494849842086</v>
      </c>
      <c r="AE109" s="14">
        <f t="shared" si="56"/>
        <v>75.662505150157912</v>
      </c>
      <c r="AF109" s="14">
        <f t="shared" si="57"/>
        <v>4.1246760531382038E-3</v>
      </c>
      <c r="AG109" s="14">
        <f t="shared" si="58"/>
        <v>75.66662982621105</v>
      </c>
      <c r="AH109" s="14">
        <f t="shared" si="31"/>
        <v>186.53337829259905</v>
      </c>
    </row>
    <row r="110" spans="4:34" x14ac:dyDescent="0.3">
      <c r="D110" s="10">
        <f t="shared" si="59"/>
        <v>41748</v>
      </c>
      <c r="E110" s="11">
        <f t="shared" si="32"/>
        <v>0.5</v>
      </c>
      <c r="F110" s="12">
        <f t="shared" si="33"/>
        <v>2456766.6666666665</v>
      </c>
      <c r="G110" s="13">
        <f t="shared" si="34"/>
        <v>0.14296144193474364</v>
      </c>
      <c r="I110" s="14">
        <f t="shared" si="35"/>
        <v>27.188431854408009</v>
      </c>
      <c r="J110" s="14">
        <f t="shared" si="36"/>
        <v>5504.0052445984347</v>
      </c>
      <c r="K110" s="14">
        <f t="shared" si="37"/>
        <v>1.67026217403741E-2</v>
      </c>
      <c r="L110" s="14">
        <f t="shared" si="38"/>
        <v>1.8474219694393568</v>
      </c>
      <c r="M110" s="14">
        <f t="shared" si="39"/>
        <v>29.035853823847365</v>
      </c>
      <c r="N110" s="14">
        <f t="shared" si="40"/>
        <v>5505.8526665678737</v>
      </c>
      <c r="O110" s="14">
        <f t="shared" si="41"/>
        <v>1.00430424364668</v>
      </c>
      <c r="P110" s="14">
        <f t="shared" si="42"/>
        <v>29.032447071220204</v>
      </c>
      <c r="Q110" s="14">
        <f t="shared" si="43"/>
        <v>23.437432014815201</v>
      </c>
      <c r="R110" s="14">
        <f t="shared" si="44"/>
        <v>23.435182949672004</v>
      </c>
      <c r="S110" s="14">
        <f t="shared" si="45"/>
        <v>26.988100647819579</v>
      </c>
      <c r="T110" s="14">
        <f t="shared" si="46"/>
        <v>11.128570051021237</v>
      </c>
      <c r="U110" s="14">
        <f t="shared" si="47"/>
        <v>4.3019016490366185E-2</v>
      </c>
      <c r="V110" s="14">
        <f t="shared" si="48"/>
        <v>0.7948773668274175</v>
      </c>
      <c r="W110" s="14">
        <f t="shared" si="49"/>
        <v>96.21268664143993</v>
      </c>
      <c r="X110" s="11">
        <f t="shared" si="50"/>
        <v>0.49528133516192541</v>
      </c>
      <c r="Y110" s="11">
        <f t="shared" si="51"/>
        <v>0.2280238722690367</v>
      </c>
      <c r="Z110" s="11">
        <f t="shared" si="52"/>
        <v>0.76253879805481406</v>
      </c>
      <c r="AA110" s="14">
        <f t="shared" si="53"/>
        <v>769.70149313151944</v>
      </c>
      <c r="AB110" s="14">
        <f t="shared" si="54"/>
        <v>726.79487736682745</v>
      </c>
      <c r="AC110" s="14">
        <f t="shared" si="55"/>
        <v>1.6987193417068625</v>
      </c>
      <c r="AD110" s="14">
        <f t="shared" si="30"/>
        <v>13.997580666351197</v>
      </c>
      <c r="AE110" s="14">
        <f t="shared" si="56"/>
        <v>76.002419333648803</v>
      </c>
      <c r="AF110" s="14">
        <f t="shared" si="57"/>
        <v>4.0228519187160139E-3</v>
      </c>
      <c r="AG110" s="14">
        <f t="shared" si="58"/>
        <v>76.006442185567522</v>
      </c>
      <c r="AH110" s="14">
        <f t="shared" si="31"/>
        <v>186.90660573772428</v>
      </c>
    </row>
    <row r="111" spans="4:34" x14ac:dyDescent="0.3">
      <c r="D111" s="10">
        <f t="shared" si="59"/>
        <v>41749</v>
      </c>
      <c r="E111" s="11">
        <f t="shared" si="32"/>
        <v>0.5</v>
      </c>
      <c r="F111" s="12">
        <f t="shared" si="33"/>
        <v>2456767.6666666665</v>
      </c>
      <c r="G111" s="13">
        <f t="shared" si="34"/>
        <v>0.14298882044261496</v>
      </c>
      <c r="I111" s="14">
        <f t="shared" si="35"/>
        <v>28.174079216946666</v>
      </c>
      <c r="J111" s="14">
        <f t="shared" si="36"/>
        <v>5504.9908448789565</v>
      </c>
      <c r="K111" s="14">
        <f t="shared" si="37"/>
        <v>1.6702620588471842E-2</v>
      </c>
      <c r="L111" s="14">
        <f t="shared" si="38"/>
        <v>1.8385888616708932</v>
      </c>
      <c r="M111" s="14">
        <f t="shared" si="39"/>
        <v>30.012668078617558</v>
      </c>
      <c r="N111" s="14">
        <f t="shared" si="40"/>
        <v>5506.8294337406278</v>
      </c>
      <c r="O111" s="14">
        <f t="shared" si="41"/>
        <v>1.0045799900941488</v>
      </c>
      <c r="P111" s="14">
        <f t="shared" si="42"/>
        <v>30.009257443832826</v>
      </c>
      <c r="Q111" s="14">
        <f t="shared" si="43"/>
        <v>23.437431658780085</v>
      </c>
      <c r="R111" s="14">
        <f t="shared" si="44"/>
        <v>23.435181464439541</v>
      </c>
      <c r="S111" s="14">
        <f t="shared" si="45"/>
        <v>27.92013033836351</v>
      </c>
      <c r="T111" s="14">
        <f t="shared" si="46"/>
        <v>11.473303275341893</v>
      </c>
      <c r="U111" s="14">
        <f t="shared" si="47"/>
        <v>4.3019010882543798E-2</v>
      </c>
      <c r="V111" s="14">
        <f t="shared" si="48"/>
        <v>1.0085440852053671</v>
      </c>
      <c r="W111" s="14">
        <f t="shared" si="49"/>
        <v>96.382262811031538</v>
      </c>
      <c r="X111" s="11">
        <f t="shared" si="50"/>
        <v>0.49513295549638514</v>
      </c>
      <c r="Y111" s="11">
        <f t="shared" si="51"/>
        <v>0.22740444768796422</v>
      </c>
      <c r="Z111" s="11">
        <f t="shared" si="52"/>
        <v>0.76286146330480609</v>
      </c>
      <c r="AA111" s="14">
        <f t="shared" si="53"/>
        <v>771.0581024882523</v>
      </c>
      <c r="AB111" s="14">
        <f t="shared" si="54"/>
        <v>727.00854408520536</v>
      </c>
      <c r="AC111" s="14">
        <f t="shared" si="55"/>
        <v>1.7521360213013395</v>
      </c>
      <c r="AD111" s="14">
        <f t="shared" si="30"/>
        <v>13.661080277673504</v>
      </c>
      <c r="AE111" s="14">
        <f t="shared" si="56"/>
        <v>76.338919722326494</v>
      </c>
      <c r="AF111" s="14">
        <f t="shared" si="57"/>
        <v>3.9223455267600876E-3</v>
      </c>
      <c r="AG111" s="14">
        <f t="shared" si="58"/>
        <v>76.342842067853255</v>
      </c>
      <c r="AH111" s="14">
        <f t="shared" si="31"/>
        <v>187.28897279377662</v>
      </c>
    </row>
    <row r="112" spans="4:34" x14ac:dyDescent="0.3">
      <c r="D112" s="10">
        <f t="shared" si="59"/>
        <v>41750</v>
      </c>
      <c r="E112" s="11">
        <f t="shared" si="32"/>
        <v>0.5</v>
      </c>
      <c r="F112" s="12">
        <f t="shared" si="33"/>
        <v>2456768.6666666665</v>
      </c>
      <c r="G112" s="13">
        <f t="shared" si="34"/>
        <v>0.14301619895048628</v>
      </c>
      <c r="I112" s="14">
        <f t="shared" si="35"/>
        <v>29.159726579485323</v>
      </c>
      <c r="J112" s="14">
        <f t="shared" si="36"/>
        <v>5505.9764451594774</v>
      </c>
      <c r="K112" s="14">
        <f t="shared" si="37"/>
        <v>1.6702619436569397E-2</v>
      </c>
      <c r="L112" s="14">
        <f t="shared" si="38"/>
        <v>1.8292210615097189</v>
      </c>
      <c r="M112" s="14">
        <f t="shared" si="39"/>
        <v>30.988947640995043</v>
      </c>
      <c r="N112" s="14">
        <f t="shared" si="40"/>
        <v>5507.8056662209874</v>
      </c>
      <c r="O112" s="14">
        <f t="shared" si="41"/>
        <v>1.004854318617125</v>
      </c>
      <c r="P112" s="14">
        <f t="shared" si="42"/>
        <v>30.985533122105757</v>
      </c>
      <c r="Q112" s="14">
        <f t="shared" si="43"/>
        <v>23.437431302744965</v>
      </c>
      <c r="R112" s="14">
        <f t="shared" si="44"/>
        <v>23.435179981129139</v>
      </c>
      <c r="S112" s="14">
        <f t="shared" si="45"/>
        <v>28.853917280001063</v>
      </c>
      <c r="T112" s="14">
        <f t="shared" si="46"/>
        <v>11.81488756552379</v>
      </c>
      <c r="U112" s="14">
        <f t="shared" si="47"/>
        <v>4.3019005281978953E-2</v>
      </c>
      <c r="V112" s="14">
        <f t="shared" si="48"/>
        <v>1.2152099647063308</v>
      </c>
      <c r="W112" s="14">
        <f t="shared" si="49"/>
        <v>96.550788325884596</v>
      </c>
      <c r="X112" s="11">
        <f t="shared" si="50"/>
        <v>0.49498943752450947</v>
      </c>
      <c r="Y112" s="11">
        <f t="shared" si="51"/>
        <v>0.22679280328594117</v>
      </c>
      <c r="Z112" s="11">
        <f t="shared" si="52"/>
        <v>0.76318607176307784</v>
      </c>
      <c r="AA112" s="14">
        <f t="shared" si="53"/>
        <v>772.40630660707677</v>
      </c>
      <c r="AB112" s="14">
        <f t="shared" si="54"/>
        <v>727.21520996470645</v>
      </c>
      <c r="AC112" s="14">
        <f t="shared" si="55"/>
        <v>1.8038024911766115</v>
      </c>
      <c r="AD112" s="14">
        <f t="shared" si="30"/>
        <v>13.328081644390396</v>
      </c>
      <c r="AE112" s="14">
        <f t="shared" si="56"/>
        <v>76.671918355609606</v>
      </c>
      <c r="AF112" s="14">
        <f t="shared" si="57"/>
        <v>3.8231660694689829E-3</v>
      </c>
      <c r="AG112" s="14">
        <f t="shared" si="58"/>
        <v>76.675741521679072</v>
      </c>
      <c r="AH112" s="14">
        <f t="shared" si="31"/>
        <v>187.68064708328455</v>
      </c>
    </row>
    <row r="113" spans="4:34" x14ac:dyDescent="0.3">
      <c r="D113" s="10">
        <f t="shared" si="59"/>
        <v>41751</v>
      </c>
      <c r="E113" s="11">
        <f t="shared" si="32"/>
        <v>0.5</v>
      </c>
      <c r="F113" s="12">
        <f t="shared" si="33"/>
        <v>2456769.6666666665</v>
      </c>
      <c r="G113" s="13">
        <f t="shared" si="34"/>
        <v>0.14304357745835761</v>
      </c>
      <c r="I113" s="14">
        <f t="shared" si="35"/>
        <v>30.14537394202398</v>
      </c>
      <c r="J113" s="14">
        <f t="shared" si="36"/>
        <v>5506.9620454399992</v>
      </c>
      <c r="K113" s="14">
        <f t="shared" si="37"/>
        <v>1.6702618284666761E-2</v>
      </c>
      <c r="L113" s="14">
        <f t="shared" si="38"/>
        <v>1.8193218384888374</v>
      </c>
      <c r="M113" s="14">
        <f t="shared" si="39"/>
        <v>31.964695780512816</v>
      </c>
      <c r="N113" s="14">
        <f t="shared" si="40"/>
        <v>5508.7813672784878</v>
      </c>
      <c r="O113" s="14">
        <f t="shared" si="41"/>
        <v>1.0051271503732644</v>
      </c>
      <c r="P113" s="14">
        <f t="shared" si="42"/>
        <v>31.96127737557531</v>
      </c>
      <c r="Q113" s="14">
        <f t="shared" si="43"/>
        <v>23.437430946709849</v>
      </c>
      <c r="R113" s="14">
        <f t="shared" si="44"/>
        <v>23.435178499741767</v>
      </c>
      <c r="S113" s="14">
        <f t="shared" si="45"/>
        <v>29.78951546118304</v>
      </c>
      <c r="T113" s="14">
        <f t="shared" si="46"/>
        <v>12.153230873384363</v>
      </c>
      <c r="U113" s="14">
        <f t="shared" si="47"/>
        <v>4.3018999688675334E-2</v>
      </c>
      <c r="V113" s="14">
        <f t="shared" si="48"/>
        <v>1.4146606501846193</v>
      </c>
      <c r="W113" s="14">
        <f t="shared" si="49"/>
        <v>96.71821922400018</v>
      </c>
      <c r="X113" s="11">
        <f t="shared" si="50"/>
        <v>0.49485093010403847</v>
      </c>
      <c r="Y113" s="11">
        <f t="shared" si="51"/>
        <v>0.2261892100373713</v>
      </c>
      <c r="Z113" s="11">
        <f t="shared" si="52"/>
        <v>0.76351265017070569</v>
      </c>
      <c r="AA113" s="14">
        <f t="shared" si="53"/>
        <v>773.74575379200144</v>
      </c>
      <c r="AB113" s="14">
        <f t="shared" si="54"/>
        <v>727.41466065018449</v>
      </c>
      <c r="AC113" s="14">
        <f t="shared" si="55"/>
        <v>1.8536651625461218</v>
      </c>
      <c r="AD113" s="14">
        <f t="shared" si="30"/>
        <v>12.998671489045362</v>
      </c>
      <c r="AE113" s="14">
        <f t="shared" si="56"/>
        <v>77.001328510954636</v>
      </c>
      <c r="AF113" s="14">
        <f t="shared" si="57"/>
        <v>3.7253227523564611E-3</v>
      </c>
      <c r="AG113" s="14">
        <f t="shared" si="58"/>
        <v>77.005053833706995</v>
      </c>
      <c r="AH113" s="14">
        <f t="shared" si="31"/>
        <v>188.08179995652799</v>
      </c>
    </row>
    <row r="114" spans="4:34" x14ac:dyDescent="0.3">
      <c r="D114" s="10">
        <f t="shared" si="59"/>
        <v>41752</v>
      </c>
      <c r="E114" s="11">
        <f t="shared" si="32"/>
        <v>0.5</v>
      </c>
      <c r="F114" s="12">
        <f t="shared" si="33"/>
        <v>2456770.6666666665</v>
      </c>
      <c r="G114" s="13">
        <f t="shared" si="34"/>
        <v>0.14307095596622893</v>
      </c>
      <c r="I114" s="14">
        <f t="shared" si="35"/>
        <v>31.131021304563546</v>
      </c>
      <c r="J114" s="14">
        <f t="shared" si="36"/>
        <v>5507.9476457205201</v>
      </c>
      <c r="K114" s="14">
        <f t="shared" si="37"/>
        <v>1.6702617132763935E-2</v>
      </c>
      <c r="L114" s="14">
        <f t="shared" si="38"/>
        <v>1.8088946070615579</v>
      </c>
      <c r="M114" s="14">
        <f t="shared" si="39"/>
        <v>32.939915911625107</v>
      </c>
      <c r="N114" s="14">
        <f t="shared" si="40"/>
        <v>5509.7565403275812</v>
      </c>
      <c r="O114" s="14">
        <f t="shared" si="41"/>
        <v>1.0053984070790052</v>
      </c>
      <c r="P114" s="14">
        <f t="shared" si="42"/>
        <v>32.936493618699032</v>
      </c>
      <c r="Q114" s="14">
        <f t="shared" si="43"/>
        <v>23.437430590674733</v>
      </c>
      <c r="R114" s="14">
        <f t="shared" si="44"/>
        <v>23.435177020278388</v>
      </c>
      <c r="S114" s="14">
        <f t="shared" si="45"/>
        <v>30.72697688719132</v>
      </c>
      <c r="T114" s="14">
        <f t="shared" si="46"/>
        <v>12.488241441478026</v>
      </c>
      <c r="U114" s="14">
        <f t="shared" si="47"/>
        <v>4.3018994102636571E-2</v>
      </c>
      <c r="V114" s="14">
        <f t="shared" si="48"/>
        <v>1.6066893625966423</v>
      </c>
      <c r="W114" s="14">
        <f t="shared" si="49"/>
        <v>96.884510572716025</v>
      </c>
      <c r="X114" s="11">
        <f t="shared" si="50"/>
        <v>0.49471757683153011</v>
      </c>
      <c r="Y114" s="11">
        <f t="shared" si="51"/>
        <v>0.22559393635176339</v>
      </c>
      <c r="Z114" s="11">
        <f t="shared" si="52"/>
        <v>0.76384121731129684</v>
      </c>
      <c r="AA114" s="14">
        <f t="shared" si="53"/>
        <v>775.0760845817282</v>
      </c>
      <c r="AB114" s="14">
        <f t="shared" si="54"/>
        <v>727.60668936259663</v>
      </c>
      <c r="AC114" s="14">
        <f t="shared" si="55"/>
        <v>1.9016723406491565</v>
      </c>
      <c r="AD114" s="14">
        <f t="shared" si="30"/>
        <v>12.672935258193984</v>
      </c>
      <c r="AE114" s="14">
        <f t="shared" si="56"/>
        <v>77.327064741806012</v>
      </c>
      <c r="AF114" s="14">
        <f t="shared" si="57"/>
        <v>3.6288247916993204E-3</v>
      </c>
      <c r="AG114" s="14">
        <f t="shared" si="58"/>
        <v>77.330693566597716</v>
      </c>
      <c r="AH114" s="14">
        <f t="shared" si="31"/>
        <v>188.49260620942715</v>
      </c>
    </row>
    <row r="115" spans="4:34" x14ac:dyDescent="0.3">
      <c r="D115" s="10">
        <f t="shared" si="59"/>
        <v>41753</v>
      </c>
      <c r="E115" s="11">
        <f t="shared" si="32"/>
        <v>0.5</v>
      </c>
      <c r="F115" s="12">
        <f t="shared" si="33"/>
        <v>2456771.6666666665</v>
      </c>
      <c r="G115" s="13">
        <f t="shared" si="34"/>
        <v>0.14309833447410025</v>
      </c>
      <c r="I115" s="14">
        <f t="shared" si="35"/>
        <v>32.116668667103113</v>
      </c>
      <c r="J115" s="14">
        <f t="shared" si="36"/>
        <v>5508.9332460010401</v>
      </c>
      <c r="K115" s="14">
        <f t="shared" si="37"/>
        <v>1.6702615980860921E-2</v>
      </c>
      <c r="L115" s="14">
        <f t="shared" si="38"/>
        <v>1.7979429250564889</v>
      </c>
      <c r="M115" s="14">
        <f t="shared" si="39"/>
        <v>33.914611592159602</v>
      </c>
      <c r="N115" s="14">
        <f t="shared" si="40"/>
        <v>5510.7311889260964</v>
      </c>
      <c r="O115" s="14">
        <f t="shared" si="41"/>
        <v>1.005668011029657</v>
      </c>
      <c r="P115" s="14">
        <f t="shared" si="42"/>
        <v>33.91118540930794</v>
      </c>
      <c r="Q115" s="14">
        <f t="shared" si="43"/>
        <v>23.437430234639617</v>
      </c>
      <c r="R115" s="14">
        <f t="shared" si="44"/>
        <v>23.435175542739959</v>
      </c>
      <c r="S115" s="14">
        <f t="shared" si="45"/>
        <v>31.666351512285271</v>
      </c>
      <c r="T115" s="14">
        <f t="shared" si="46"/>
        <v>12.819827817834385</v>
      </c>
      <c r="U115" s="14">
        <f t="shared" si="47"/>
        <v>4.3018988523866264E-2</v>
      </c>
      <c r="V115" s="14">
        <f t="shared" si="48"/>
        <v>1.7910971874416639</v>
      </c>
      <c r="W115" s="14">
        <f t="shared" si="49"/>
        <v>97.049616460808494</v>
      </c>
      <c r="X115" s="11">
        <f t="shared" si="50"/>
        <v>0.49458951584205441</v>
      </c>
      <c r="Y115" s="11">
        <f t="shared" si="51"/>
        <v>0.22500724789536414</v>
      </c>
      <c r="Z115" s="11">
        <f t="shared" si="52"/>
        <v>0.76417178378874462</v>
      </c>
      <c r="AA115" s="14">
        <f t="shared" si="53"/>
        <v>776.39693168646795</v>
      </c>
      <c r="AB115" s="14">
        <f t="shared" si="54"/>
        <v>727.79109718744166</v>
      </c>
      <c r="AC115" s="14">
        <f t="shared" si="55"/>
        <v>1.9477742968604161</v>
      </c>
      <c r="AD115" s="14">
        <f t="shared" si="30"/>
        <v>12.350957082337132</v>
      </c>
      <c r="AE115" s="14">
        <f t="shared" si="56"/>
        <v>77.649042917662868</v>
      </c>
      <c r="AF115" s="14">
        <f t="shared" si="57"/>
        <v>3.5336814104318004E-3</v>
      </c>
      <c r="AG115" s="14">
        <f t="shared" si="58"/>
        <v>77.652576599073299</v>
      </c>
      <c r="AH115" s="14">
        <f t="shared" si="31"/>
        <v>188.91324372756526</v>
      </c>
    </row>
    <row r="116" spans="4:34" x14ac:dyDescent="0.3">
      <c r="D116" s="10">
        <f t="shared" si="59"/>
        <v>41754</v>
      </c>
      <c r="E116" s="11">
        <f t="shared" si="32"/>
        <v>0.5</v>
      </c>
      <c r="F116" s="12">
        <f t="shared" si="33"/>
        <v>2456772.6666666665</v>
      </c>
      <c r="G116" s="13">
        <f t="shared" si="34"/>
        <v>0.14312571298197158</v>
      </c>
      <c r="I116" s="14">
        <f t="shared" si="35"/>
        <v>33.102316029643589</v>
      </c>
      <c r="J116" s="14">
        <f t="shared" si="36"/>
        <v>5509.9188462815609</v>
      </c>
      <c r="K116" s="14">
        <f t="shared" si="37"/>
        <v>1.6702614828957713E-2</v>
      </c>
      <c r="L116" s="14">
        <f t="shared" si="38"/>
        <v>1.7864704921070798</v>
      </c>
      <c r="M116" s="14">
        <f t="shared" si="39"/>
        <v>34.888786521750667</v>
      </c>
      <c r="N116" s="14">
        <f t="shared" si="40"/>
        <v>5511.7053167736676</v>
      </c>
      <c r="O116" s="14">
        <f t="shared" si="41"/>
        <v>1.0059358851191973</v>
      </c>
      <c r="P116" s="14">
        <f t="shared" si="42"/>
        <v>34.885356447039712</v>
      </c>
      <c r="Q116" s="14">
        <f t="shared" si="43"/>
        <v>23.437429878604501</v>
      </c>
      <c r="R116" s="14">
        <f t="shared" si="44"/>
        <v>23.435174067127438</v>
      </c>
      <c r="S116" s="14">
        <f t="shared" si="45"/>
        <v>32.607687171599366</v>
      </c>
      <c r="T116" s="14">
        <f t="shared" si="46"/>
        <v>13.147898872400585</v>
      </c>
      <c r="U116" s="14">
        <f t="shared" si="47"/>
        <v>4.3018982952368043E-2</v>
      </c>
      <c r="V116" s="14">
        <f t="shared" si="48"/>
        <v>1.9676933670991743</v>
      </c>
      <c r="W116" s="14">
        <f t="shared" si="49"/>
        <v>97.213489993356418</v>
      </c>
      <c r="X116" s="11">
        <f t="shared" si="50"/>
        <v>0.49446687960618113</v>
      </c>
      <c r="Y116" s="11">
        <f t="shared" si="51"/>
        <v>0.22442940740241329</v>
      </c>
      <c r="Z116" s="11">
        <f t="shared" si="52"/>
        <v>0.76450435180994891</v>
      </c>
      <c r="AA116" s="14">
        <f t="shared" si="53"/>
        <v>777.70791994685135</v>
      </c>
      <c r="AB116" s="14">
        <f t="shared" si="54"/>
        <v>727.96769336709917</v>
      </c>
      <c r="AC116" s="14">
        <f t="shared" si="55"/>
        <v>1.9919233417747932</v>
      </c>
      <c r="AD116" s="14">
        <f t="shared" si="30"/>
        <v>12.032819733556087</v>
      </c>
      <c r="AE116" s="14">
        <f t="shared" si="56"/>
        <v>77.967180266443918</v>
      </c>
      <c r="AF116" s="14">
        <f t="shared" si="57"/>
        <v>3.4399018324559765E-3</v>
      </c>
      <c r="AG116" s="14">
        <f t="shared" si="58"/>
        <v>77.970620168276369</v>
      </c>
      <c r="AH116" s="14">
        <f t="shared" si="31"/>
        <v>189.34389304446285</v>
      </c>
    </row>
    <row r="117" spans="4:34" x14ac:dyDescent="0.3">
      <c r="D117" s="10">
        <f t="shared" si="59"/>
        <v>41755</v>
      </c>
      <c r="E117" s="11">
        <f t="shared" si="32"/>
        <v>0.5</v>
      </c>
      <c r="F117" s="12">
        <f t="shared" si="33"/>
        <v>2456773.6666666665</v>
      </c>
      <c r="G117" s="13">
        <f t="shared" si="34"/>
        <v>0.1431530914898429</v>
      </c>
      <c r="I117" s="14">
        <f t="shared" si="35"/>
        <v>34.087963392184975</v>
      </c>
      <c r="J117" s="14">
        <f t="shared" si="36"/>
        <v>5510.9044465620818</v>
      </c>
      <c r="K117" s="14">
        <f t="shared" si="37"/>
        <v>1.6702613677054317E-2</v>
      </c>
      <c r="L117" s="14">
        <f t="shared" si="38"/>
        <v>1.7744811480566778</v>
      </c>
      <c r="M117" s="14">
        <f t="shared" si="39"/>
        <v>35.862444540241654</v>
      </c>
      <c r="N117" s="14">
        <f t="shared" si="40"/>
        <v>5512.6789277101389</v>
      </c>
      <c r="O117" s="14">
        <f t="shared" si="41"/>
        <v>1.006201952859775</v>
      </c>
      <c r="P117" s="14">
        <f t="shared" si="42"/>
        <v>35.859010571741024</v>
      </c>
      <c r="Q117" s="14">
        <f t="shared" si="43"/>
        <v>23.437429522569381</v>
      </c>
      <c r="R117" s="14">
        <f t="shared" si="44"/>
        <v>23.435172593441774</v>
      </c>
      <c r="S117" s="14">
        <f t="shared" si="45"/>
        <v>33.551029512891695</v>
      </c>
      <c r="T117" s="14">
        <f t="shared" si="46"/>
        <v>13.472363815218904</v>
      </c>
      <c r="U117" s="14">
        <f t="shared" si="47"/>
        <v>4.3018977388145481E-2</v>
      </c>
      <c r="V117" s="14">
        <f t="shared" si="48"/>
        <v>2.1362955962681323</v>
      </c>
      <c r="W117" s="14">
        <f t="shared" si="49"/>
        <v>97.376083289497515</v>
      </c>
      <c r="X117" s="11">
        <f t="shared" si="50"/>
        <v>0.49434979472481377</v>
      </c>
      <c r="Y117" s="11">
        <f t="shared" si="51"/>
        <v>0.22386067447620958</v>
      </c>
      <c r="Z117" s="11">
        <f t="shared" si="52"/>
        <v>0.76483891497341794</v>
      </c>
      <c r="AA117" s="14">
        <f t="shared" si="53"/>
        <v>779.00866631598012</v>
      </c>
      <c r="AB117" s="14">
        <f t="shared" si="54"/>
        <v>728.13629559626816</v>
      </c>
      <c r="AC117" s="14">
        <f t="shared" si="55"/>
        <v>2.0340738990670388</v>
      </c>
      <c r="AD117" s="14">
        <f t="shared" si="30"/>
        <v>11.718604580652416</v>
      </c>
      <c r="AE117" s="14">
        <f t="shared" si="56"/>
        <v>78.281395419347589</v>
      </c>
      <c r="AF117" s="14">
        <f t="shared" si="57"/>
        <v>3.3474952753330635E-3</v>
      </c>
      <c r="AG117" s="14">
        <f t="shared" si="58"/>
        <v>78.284742914622925</v>
      </c>
      <c r="AH117" s="14">
        <f t="shared" si="31"/>
        <v>189.78473680036763</v>
      </c>
    </row>
    <row r="118" spans="4:34" x14ac:dyDescent="0.3">
      <c r="D118" s="10">
        <f t="shared" si="59"/>
        <v>41756</v>
      </c>
      <c r="E118" s="11">
        <f t="shared" si="32"/>
        <v>0.5</v>
      </c>
      <c r="F118" s="12">
        <f t="shared" si="33"/>
        <v>2456774.6666666665</v>
      </c>
      <c r="G118" s="13">
        <f t="shared" si="34"/>
        <v>0.14318046999771422</v>
      </c>
      <c r="I118" s="14">
        <f t="shared" si="35"/>
        <v>35.07361075472636</v>
      </c>
      <c r="J118" s="14">
        <f t="shared" si="36"/>
        <v>5511.8900468426009</v>
      </c>
      <c r="K118" s="14">
        <f t="shared" si="37"/>
        <v>1.6702612525150734E-2</v>
      </c>
      <c r="L118" s="14">
        <f t="shared" si="38"/>
        <v>1.7619788713399367</v>
      </c>
      <c r="M118" s="14">
        <f t="shared" si="39"/>
        <v>36.835589626066294</v>
      </c>
      <c r="N118" s="14">
        <f t="shared" si="40"/>
        <v>5513.6520257139409</v>
      </c>
      <c r="O118" s="14">
        <f t="shared" si="41"/>
        <v>1.0064661384009181</v>
      </c>
      <c r="P118" s="14">
        <f t="shared" si="42"/>
        <v>36.832151761848941</v>
      </c>
      <c r="Q118" s="14">
        <f t="shared" si="43"/>
        <v>23.437429166534265</v>
      </c>
      <c r="R118" s="14">
        <f t="shared" si="44"/>
        <v>23.435171121683936</v>
      </c>
      <c r="S118" s="14">
        <f t="shared" si="45"/>
        <v>34.496421928275808</v>
      </c>
      <c r="T118" s="14">
        <f t="shared" si="46"/>
        <v>13.793132216375005</v>
      </c>
      <c r="U118" s="14">
        <f t="shared" si="47"/>
        <v>4.3018971831202228E-2</v>
      </c>
      <c r="V118" s="14">
        <f t="shared" si="48"/>
        <v>2.2967303196496478</v>
      </c>
      <c r="W118" s="14">
        <f t="shared" si="49"/>
        <v>97.537347483213239</v>
      </c>
      <c r="X118" s="11">
        <f t="shared" si="50"/>
        <v>0.49423838172246548</v>
      </c>
      <c r="Y118" s="11">
        <f t="shared" si="51"/>
        <v>0.22330130538020651</v>
      </c>
      <c r="Z118" s="11">
        <f t="shared" si="52"/>
        <v>0.76517545806472453</v>
      </c>
      <c r="AA118" s="14">
        <f t="shared" si="53"/>
        <v>780.29877986570591</v>
      </c>
      <c r="AB118" s="14">
        <f t="shared" si="54"/>
        <v>728.29673031964967</v>
      </c>
      <c r="AC118" s="14">
        <f t="shared" si="55"/>
        <v>2.0741825799124172</v>
      </c>
      <c r="AD118" s="14">
        <f t="shared" si="30"/>
        <v>11.408391541571737</v>
      </c>
      <c r="AE118" s="14">
        <f t="shared" si="56"/>
        <v>78.591608458428269</v>
      </c>
      <c r="AF118" s="14">
        <f t="shared" si="57"/>
        <v>3.2564709413136672E-3</v>
      </c>
      <c r="AG118" s="14">
        <f t="shared" si="58"/>
        <v>78.594864929369578</v>
      </c>
      <c r="AH118" s="14">
        <f t="shared" si="31"/>
        <v>190.23595908603909</v>
      </c>
    </row>
    <row r="119" spans="4:34" x14ac:dyDescent="0.3">
      <c r="D119" s="10">
        <f t="shared" si="59"/>
        <v>41757</v>
      </c>
      <c r="E119" s="11">
        <f t="shared" si="32"/>
        <v>0.5</v>
      </c>
      <c r="F119" s="12">
        <f t="shared" si="33"/>
        <v>2456775.6666666665</v>
      </c>
      <c r="G119" s="13">
        <f t="shared" si="34"/>
        <v>0.14320784850558552</v>
      </c>
      <c r="I119" s="14">
        <f t="shared" si="35"/>
        <v>36.059258117266836</v>
      </c>
      <c r="J119" s="14">
        <f t="shared" si="36"/>
        <v>5512.87564712312</v>
      </c>
      <c r="K119" s="14">
        <f t="shared" si="37"/>
        <v>1.6702611373246957E-2</v>
      </c>
      <c r="L119" s="14">
        <f t="shared" si="38"/>
        <v>1.7489677773415462</v>
      </c>
      <c r="M119" s="14">
        <f t="shared" si="39"/>
        <v>37.808225894608384</v>
      </c>
      <c r="N119" s="14">
        <f t="shared" si="40"/>
        <v>5514.6246149004619</v>
      </c>
      <c r="O119" s="14">
        <f t="shared" si="41"/>
        <v>1.0067283665484485</v>
      </c>
      <c r="P119" s="14">
        <f t="shared" si="42"/>
        <v>37.804784132750584</v>
      </c>
      <c r="Q119" s="14">
        <f t="shared" si="43"/>
        <v>23.437428810499149</v>
      </c>
      <c r="R119" s="14">
        <f t="shared" si="44"/>
        <v>23.435169651854867</v>
      </c>
      <c r="S119" s="14">
        <f t="shared" si="45"/>
        <v>35.443905486069632</v>
      </c>
      <c r="T119" s="14">
        <f t="shared" si="46"/>
        <v>14.110114027745094</v>
      </c>
      <c r="U119" s="14">
        <f t="shared" si="47"/>
        <v>4.3018966281541865E-2</v>
      </c>
      <c r="V119" s="14">
        <f t="shared" si="48"/>
        <v>2.4488330309481481</v>
      </c>
      <c r="W119" s="14">
        <f t="shared" si="49"/>
        <v>97.69723272727488</v>
      </c>
      <c r="X119" s="11">
        <f t="shared" si="50"/>
        <v>0.49413275483961933</v>
      </c>
      <c r="Y119" s="11">
        <f t="shared" si="51"/>
        <v>0.22275155281941131</v>
      </c>
      <c r="Z119" s="11">
        <f t="shared" si="52"/>
        <v>0.76551395685982726</v>
      </c>
      <c r="AA119" s="14">
        <f t="shared" si="53"/>
        <v>781.57786181819904</v>
      </c>
      <c r="AB119" s="14">
        <f t="shared" si="54"/>
        <v>728.44883303094821</v>
      </c>
      <c r="AC119" s="14">
        <f t="shared" si="55"/>
        <v>2.112208257737052</v>
      </c>
      <c r="AD119" s="14">
        <f t="shared" si="30"/>
        <v>11.102259032869108</v>
      </c>
      <c r="AE119" s="14">
        <f t="shared" si="56"/>
        <v>78.897740967130886</v>
      </c>
      <c r="AF119" s="14">
        <f t="shared" si="57"/>
        <v>3.1668380066592313E-3</v>
      </c>
      <c r="AG119" s="14">
        <f t="shared" si="58"/>
        <v>78.90090780513755</v>
      </c>
      <c r="AH119" s="14">
        <f t="shared" si="31"/>
        <v>190.69774465374095</v>
      </c>
    </row>
    <row r="120" spans="4:34" x14ac:dyDescent="0.3">
      <c r="D120" s="10">
        <f t="shared" si="59"/>
        <v>41758</v>
      </c>
      <c r="E120" s="11">
        <f t="shared" si="32"/>
        <v>0.5</v>
      </c>
      <c r="F120" s="12">
        <f t="shared" si="33"/>
        <v>2456776.6666666665</v>
      </c>
      <c r="G120" s="13">
        <f t="shared" si="34"/>
        <v>0.14323522701345684</v>
      </c>
      <c r="I120" s="14">
        <f t="shared" si="35"/>
        <v>37.044905479808222</v>
      </c>
      <c r="J120" s="14">
        <f t="shared" si="36"/>
        <v>5513.861247403639</v>
      </c>
      <c r="K120" s="14">
        <f t="shared" si="37"/>
        <v>1.6702610221342992E-2</v>
      </c>
      <c r="L120" s="14">
        <f t="shared" si="38"/>
        <v>1.7354521167332779</v>
      </c>
      <c r="M120" s="14">
        <f t="shared" si="39"/>
        <v>38.780357596541499</v>
      </c>
      <c r="N120" s="14">
        <f t="shared" si="40"/>
        <v>5515.5966995203726</v>
      </c>
      <c r="O120" s="14">
        <f t="shared" si="41"/>
        <v>1.0069885627830979</v>
      </c>
      <c r="P120" s="14">
        <f t="shared" si="42"/>
        <v>38.776911935122861</v>
      </c>
      <c r="Q120" s="14">
        <f t="shared" si="43"/>
        <v>23.437428454464033</v>
      </c>
      <c r="R120" s="14">
        <f t="shared" si="44"/>
        <v>23.435168183955522</v>
      </c>
      <c r="S120" s="14">
        <f t="shared" si="45"/>
        <v>36.393518862910284</v>
      </c>
      <c r="T120" s="14">
        <f t="shared" si="46"/>
        <v>14.423219606567374</v>
      </c>
      <c r="U120" s="14">
        <f t="shared" si="47"/>
        <v>4.3018960739167965E-2</v>
      </c>
      <c r="V120" s="14">
        <f t="shared" si="48"/>
        <v>2.5924485722068109</v>
      </c>
      <c r="W120" s="14">
        <f t="shared" si="49"/>
        <v>97.855688200484792</v>
      </c>
      <c r="X120" s="11">
        <f t="shared" si="50"/>
        <v>0.49403302182485631</v>
      </c>
      <c r="Y120" s="11">
        <f t="shared" si="51"/>
        <v>0.22221166571239859</v>
      </c>
      <c r="Z120" s="11">
        <f t="shared" si="52"/>
        <v>0.76585437793731415</v>
      </c>
      <c r="AA120" s="14">
        <f t="shared" si="53"/>
        <v>782.84550560387834</v>
      </c>
      <c r="AB120" s="14">
        <f t="shared" si="54"/>
        <v>728.59244857220665</v>
      </c>
      <c r="AC120" s="14">
        <f t="shared" si="55"/>
        <v>2.1481121430516623</v>
      </c>
      <c r="AD120" s="14">
        <f t="shared" si="30"/>
        <v>10.800283915953949</v>
      </c>
      <c r="AE120" s="14">
        <f t="shared" si="56"/>
        <v>79.199716084046045</v>
      </c>
      <c r="AF120" s="14">
        <f t="shared" si="57"/>
        <v>3.0786056092013065E-3</v>
      </c>
      <c r="AG120" s="14">
        <f t="shared" si="58"/>
        <v>79.202794689655249</v>
      </c>
      <c r="AH120" s="14">
        <f t="shared" si="31"/>
        <v>191.17027797534826</v>
      </c>
    </row>
    <row r="121" spans="4:34" x14ac:dyDescent="0.3">
      <c r="D121" s="10">
        <f t="shared" si="59"/>
        <v>41759</v>
      </c>
      <c r="E121" s="11">
        <f t="shared" si="32"/>
        <v>0.5</v>
      </c>
      <c r="F121" s="12">
        <f t="shared" si="33"/>
        <v>2456777.6666666665</v>
      </c>
      <c r="G121" s="13">
        <f t="shared" si="34"/>
        <v>0.14326260552132816</v>
      </c>
      <c r="I121" s="14">
        <f t="shared" si="35"/>
        <v>38.030552842350517</v>
      </c>
      <c r="J121" s="14">
        <f t="shared" si="36"/>
        <v>5514.846847684159</v>
      </c>
      <c r="K121" s="14">
        <f t="shared" si="37"/>
        <v>1.6702609069438837E-2</v>
      </c>
      <c r="L121" s="14">
        <f t="shared" si="38"/>
        <v>1.7214362737902005</v>
      </c>
      <c r="M121" s="14">
        <f t="shared" si="39"/>
        <v>39.75198911614072</v>
      </c>
      <c r="N121" s="14">
        <f t="shared" si="40"/>
        <v>5516.5682839579495</v>
      </c>
      <c r="O121" s="14">
        <f t="shared" si="41"/>
        <v>1.007246653278824</v>
      </c>
      <c r="P121" s="14">
        <f t="shared" si="42"/>
        <v>39.748539553244171</v>
      </c>
      <c r="Q121" s="14">
        <f t="shared" si="43"/>
        <v>23.437428098428917</v>
      </c>
      <c r="R121" s="14">
        <f t="shared" si="44"/>
        <v>23.435166717986849</v>
      </c>
      <c r="S121" s="14">
        <f t="shared" si="45"/>
        <v>37.345298276285291</v>
      </c>
      <c r="T121" s="14">
        <f t="shared" si="46"/>
        <v>14.732359740855987</v>
      </c>
      <c r="U121" s="14">
        <f t="shared" si="47"/>
        <v>4.3018955204084136E-2</v>
      </c>
      <c r="V121" s="14">
        <f t="shared" si="48"/>
        <v>2.7274314324373936</v>
      </c>
      <c r="W121" s="14">
        <f t="shared" si="49"/>
        <v>98.012662118341666</v>
      </c>
      <c r="X121" s="11">
        <f t="shared" si="50"/>
        <v>0.49393928372747403</v>
      </c>
      <c r="Y121" s="11">
        <f t="shared" si="51"/>
        <v>0.22168188895430277</v>
      </c>
      <c r="Z121" s="11">
        <f t="shared" si="52"/>
        <v>0.76619667850064532</v>
      </c>
      <c r="AA121" s="14">
        <f t="shared" si="53"/>
        <v>784.10129694673333</v>
      </c>
      <c r="AB121" s="14">
        <f t="shared" si="54"/>
        <v>728.72743143243724</v>
      </c>
      <c r="AC121" s="14">
        <f t="shared" si="55"/>
        <v>2.1818578581093107</v>
      </c>
      <c r="AD121" s="14">
        <f t="shared" si="30"/>
        <v>10.502541439830223</v>
      </c>
      <c r="AE121" s="14">
        <f t="shared" si="56"/>
        <v>79.497458560169775</v>
      </c>
      <c r="AF121" s="14">
        <f t="shared" si="57"/>
        <v>2.9917828340794545E-3</v>
      </c>
      <c r="AG121" s="14">
        <f t="shared" si="58"/>
        <v>79.500450343003848</v>
      </c>
      <c r="AH121" s="14">
        <f t="shared" si="31"/>
        <v>191.6537421247088</v>
      </c>
    </row>
    <row r="122" spans="4:34" x14ac:dyDescent="0.3">
      <c r="D122" s="10">
        <f t="shared" si="59"/>
        <v>41760</v>
      </c>
      <c r="E122" s="11">
        <f t="shared" si="32"/>
        <v>0.5</v>
      </c>
      <c r="F122" s="12">
        <f t="shared" si="33"/>
        <v>2456778.6666666665</v>
      </c>
      <c r="G122" s="13">
        <f t="shared" si="34"/>
        <v>0.14328998402919949</v>
      </c>
      <c r="I122" s="14">
        <f t="shared" si="35"/>
        <v>39.016200204893721</v>
      </c>
      <c r="J122" s="14">
        <f t="shared" si="36"/>
        <v>5515.8324479646781</v>
      </c>
      <c r="K122" s="14">
        <f t="shared" si="37"/>
        <v>1.6702607917534491E-2</v>
      </c>
      <c r="L122" s="14">
        <f t="shared" si="38"/>
        <v>1.7069247646868921</v>
      </c>
      <c r="M122" s="14">
        <f t="shared" si="39"/>
        <v>40.72312496958061</v>
      </c>
      <c r="N122" s="14">
        <f t="shared" si="40"/>
        <v>5517.5393727293649</v>
      </c>
      <c r="O122" s="14">
        <f t="shared" si="41"/>
        <v>1.0075025649208311</v>
      </c>
      <c r="P122" s="14">
        <f t="shared" si="42"/>
        <v>40.719671503292425</v>
      </c>
      <c r="Q122" s="14">
        <f t="shared" si="43"/>
        <v>23.437427742393801</v>
      </c>
      <c r="R122" s="14">
        <f t="shared" si="44"/>
        <v>23.435165253949801</v>
      </c>
      <c r="S122" s="14">
        <f t="shared" si="45"/>
        <v>38.29927741766523</v>
      </c>
      <c r="T122" s="14">
        <f t="shared" si="46"/>
        <v>15.037445676678677</v>
      </c>
      <c r="U122" s="14">
        <f t="shared" si="47"/>
        <v>4.3018949676293959E-2</v>
      </c>
      <c r="V122" s="14">
        <f t="shared" si="48"/>
        <v>2.8536460444564775</v>
      </c>
      <c r="W122" s="14">
        <f t="shared" si="49"/>
        <v>98.168101747261034</v>
      </c>
      <c r="X122" s="11">
        <f t="shared" si="50"/>
        <v>0.49385163469134968</v>
      </c>
      <c r="Y122" s="11">
        <f t="shared" si="51"/>
        <v>0.22116246317118013</v>
      </c>
      <c r="Z122" s="11">
        <f t="shared" si="52"/>
        <v>0.76654080621151921</v>
      </c>
      <c r="AA122" s="14">
        <f t="shared" si="53"/>
        <v>785.34481397808827</v>
      </c>
      <c r="AB122" s="14">
        <f t="shared" si="54"/>
        <v>728.85364604445658</v>
      </c>
      <c r="AC122" s="14">
        <f t="shared" si="55"/>
        <v>2.2134115111141455</v>
      </c>
      <c r="AD122" s="14">
        <f t="shared" si="30"/>
        <v>10.20910518001779</v>
      </c>
      <c r="AE122" s="14">
        <f t="shared" si="56"/>
        <v>79.790894819982213</v>
      </c>
      <c r="AF122" s="14">
        <f t="shared" si="57"/>
        <v>2.9063786975902007E-3</v>
      </c>
      <c r="AG122" s="14">
        <f t="shared" si="58"/>
        <v>79.793801198679802</v>
      </c>
      <c r="AH122" s="14">
        <f t="shared" si="31"/>
        <v>192.1483174584111</v>
      </c>
    </row>
    <row r="123" spans="4:34" x14ac:dyDescent="0.3">
      <c r="D123" s="10">
        <f t="shared" si="59"/>
        <v>41761</v>
      </c>
      <c r="E123" s="11">
        <f t="shared" si="32"/>
        <v>0.5</v>
      </c>
      <c r="F123" s="12">
        <f t="shared" si="33"/>
        <v>2456779.6666666665</v>
      </c>
      <c r="G123" s="13">
        <f t="shared" si="34"/>
        <v>0.14331736253707081</v>
      </c>
      <c r="I123" s="14">
        <f t="shared" si="35"/>
        <v>40.001847567437835</v>
      </c>
      <c r="J123" s="14">
        <f t="shared" si="36"/>
        <v>5516.8180482451962</v>
      </c>
      <c r="K123" s="14">
        <f t="shared" si="37"/>
        <v>1.6702606765629957E-2</v>
      </c>
      <c r="L123" s="14">
        <f t="shared" si="38"/>
        <v>1.6919222357744865</v>
      </c>
      <c r="M123" s="14">
        <f t="shared" si="39"/>
        <v>41.693769803212319</v>
      </c>
      <c r="N123" s="14">
        <f t="shared" si="40"/>
        <v>5518.5099704809709</v>
      </c>
      <c r="O123" s="14">
        <f t="shared" si="41"/>
        <v>1.0077562253232908</v>
      </c>
      <c r="P123" s="14">
        <f t="shared" si="42"/>
        <v>41.690312431622097</v>
      </c>
      <c r="Q123" s="14">
        <f t="shared" si="43"/>
        <v>23.437427386358685</v>
      </c>
      <c r="R123" s="14">
        <f t="shared" si="44"/>
        <v>23.435163791845316</v>
      </c>
      <c r="S123" s="14">
        <f t="shared" si="45"/>
        <v>39.255487386412938</v>
      </c>
      <c r="T123" s="14">
        <f t="shared" si="46"/>
        <v>15.338389147307607</v>
      </c>
      <c r="U123" s="14">
        <f t="shared" si="47"/>
        <v>4.3018944155800973E-2</v>
      </c>
      <c r="V123" s="14">
        <f t="shared" si="48"/>
        <v>2.9709670787927145</v>
      </c>
      <c r="W123" s="14">
        <f t="shared" si="49"/>
        <v>98.32195342247455</v>
      </c>
      <c r="X123" s="11">
        <f t="shared" si="50"/>
        <v>0.49377016175083843</v>
      </c>
      <c r="Y123" s="11">
        <f t="shared" si="51"/>
        <v>0.22065362446618689</v>
      </c>
      <c r="Z123" s="11">
        <f t="shared" si="52"/>
        <v>0.76688669903549</v>
      </c>
      <c r="AA123" s="14">
        <f t="shared" si="53"/>
        <v>786.5756273797964</v>
      </c>
      <c r="AB123" s="14">
        <f t="shared" si="54"/>
        <v>728.97096707879268</v>
      </c>
      <c r="AC123" s="14">
        <f t="shared" si="55"/>
        <v>2.2427417696981706</v>
      </c>
      <c r="AD123" s="14">
        <f t="shared" si="30"/>
        <v>9.9200469733256185</v>
      </c>
      <c r="AE123" s="14">
        <f t="shared" si="56"/>
        <v>80.079953026674389</v>
      </c>
      <c r="AF123" s="14">
        <f t="shared" si="57"/>
        <v>2.8224021290758077E-3</v>
      </c>
      <c r="AG123" s="14">
        <f t="shared" si="58"/>
        <v>80.082775428803458</v>
      </c>
      <c r="AH123" s="14">
        <f t="shared" si="31"/>
        <v>192.65418006578162</v>
      </c>
    </row>
    <row r="124" spans="4:34" x14ac:dyDescent="0.3">
      <c r="D124" s="10">
        <f t="shared" si="59"/>
        <v>41762</v>
      </c>
      <c r="E124" s="11">
        <f t="shared" si="32"/>
        <v>0.5</v>
      </c>
      <c r="F124" s="12">
        <f t="shared" si="33"/>
        <v>2456780.6666666665</v>
      </c>
      <c r="G124" s="13">
        <f t="shared" si="34"/>
        <v>0.14334474104494213</v>
      </c>
      <c r="I124" s="14">
        <f t="shared" si="35"/>
        <v>40.987494929981949</v>
      </c>
      <c r="J124" s="14">
        <f t="shared" si="36"/>
        <v>5517.8036485257153</v>
      </c>
      <c r="K124" s="14">
        <f t="shared" si="37"/>
        <v>1.6702605613725229E-2</v>
      </c>
      <c r="L124" s="14">
        <f t="shared" si="38"/>
        <v>1.6764334618394878</v>
      </c>
      <c r="M124" s="14">
        <f t="shared" si="39"/>
        <v>42.663928391821436</v>
      </c>
      <c r="N124" s="14">
        <f t="shared" si="40"/>
        <v>5519.4800819875545</v>
      </c>
      <c r="O124" s="14">
        <f t="shared" si="41"/>
        <v>1.0080075628467604</v>
      </c>
      <c r="P124" s="14">
        <f t="shared" si="42"/>
        <v>42.660467113022115</v>
      </c>
      <c r="Q124" s="14">
        <f t="shared" si="43"/>
        <v>23.437427030323569</v>
      </c>
      <c r="R124" s="14">
        <f t="shared" si="44"/>
        <v>23.435162331674345</v>
      </c>
      <c r="S124" s="14">
        <f t="shared" si="45"/>
        <v>40.213956624665357</v>
      </c>
      <c r="T124" s="14">
        <f t="shared" si="46"/>
        <v>15.635102404250837</v>
      </c>
      <c r="U124" s="14">
        <f t="shared" si="47"/>
        <v>4.3018938642608785E-2</v>
      </c>
      <c r="V124" s="14">
        <f t="shared" si="48"/>
        <v>3.0792797334904107</v>
      </c>
      <c r="W124" s="14">
        <f t="shared" si="49"/>
        <v>98.474162569727568</v>
      </c>
      <c r="X124" s="11">
        <f t="shared" si="50"/>
        <v>0.49369494462952052</v>
      </c>
      <c r="Y124" s="11">
        <f t="shared" si="51"/>
        <v>0.22015560415805505</v>
      </c>
      <c r="Z124" s="11">
        <f t="shared" si="52"/>
        <v>0.76723428510098601</v>
      </c>
      <c r="AA124" s="14">
        <f t="shared" si="53"/>
        <v>787.79330055782054</v>
      </c>
      <c r="AB124" s="14">
        <f t="shared" si="54"/>
        <v>729.07927973349047</v>
      </c>
      <c r="AC124" s="14">
        <f t="shared" si="55"/>
        <v>2.2698199333726166</v>
      </c>
      <c r="AD124" s="14">
        <f t="shared" si="30"/>
        <v>9.635436848124197</v>
      </c>
      <c r="AE124" s="14">
        <f t="shared" si="56"/>
        <v>80.364563151875799</v>
      </c>
      <c r="AF124" s="14">
        <f t="shared" si="57"/>
        <v>2.739861950775409E-3</v>
      </c>
      <c r="AG124" s="14">
        <f t="shared" si="58"/>
        <v>80.367303013826572</v>
      </c>
      <c r="AH124" s="14">
        <f t="shared" si="31"/>
        <v>193.17149995526418</v>
      </c>
    </row>
    <row r="125" spans="4:34" x14ac:dyDescent="0.3">
      <c r="D125" s="10">
        <f t="shared" si="59"/>
        <v>41763</v>
      </c>
      <c r="E125" s="11">
        <f t="shared" si="32"/>
        <v>0.5</v>
      </c>
      <c r="F125" s="12">
        <f t="shared" si="33"/>
        <v>2456781.6666666665</v>
      </c>
      <c r="G125" s="13">
        <f t="shared" si="34"/>
        <v>0.14337211955281345</v>
      </c>
      <c r="I125" s="14">
        <f t="shared" si="35"/>
        <v>41.973142292526063</v>
      </c>
      <c r="J125" s="14">
        <f t="shared" si="36"/>
        <v>5518.7892488062344</v>
      </c>
      <c r="K125" s="14">
        <f t="shared" si="37"/>
        <v>1.6702604461820314E-2</v>
      </c>
      <c r="L125" s="14">
        <f t="shared" si="38"/>
        <v>1.6604633443451182</v>
      </c>
      <c r="M125" s="14">
        <f t="shared" si="39"/>
        <v>43.633605636871181</v>
      </c>
      <c r="N125" s="14">
        <f t="shared" si="40"/>
        <v>5520.4497121505792</v>
      </c>
      <c r="O125" s="14">
        <f t="shared" si="41"/>
        <v>1.0082565066153037</v>
      </c>
      <c r="P125" s="14">
        <f t="shared" si="42"/>
        <v>43.63014044895904</v>
      </c>
      <c r="Q125" s="14">
        <f t="shared" si="43"/>
        <v>23.437426674288453</v>
      </c>
      <c r="R125" s="14">
        <f t="shared" si="44"/>
        <v>23.43516087343783</v>
      </c>
      <c r="S125" s="14">
        <f t="shared" si="45"/>
        <v>41.174710853397826</v>
      </c>
      <c r="T125" s="14">
        <f t="shared" si="46"/>
        <v>15.927498250167604</v>
      </c>
      <c r="U125" s="14">
        <f t="shared" si="47"/>
        <v>4.3018933136720935E-2</v>
      </c>
      <c r="V125" s="14">
        <f t="shared" si="48"/>
        <v>3.1784800186013231</v>
      </c>
      <c r="W125" s="14">
        <f t="shared" si="49"/>
        <v>98.624673730890663</v>
      </c>
      <c r="X125" s="11">
        <f t="shared" si="50"/>
        <v>0.49362605554263794</v>
      </c>
      <c r="Y125" s="11">
        <f t="shared" si="51"/>
        <v>0.21966862851238611</v>
      </c>
      <c r="Z125" s="11">
        <f t="shared" si="52"/>
        <v>0.76758348257288966</v>
      </c>
      <c r="AA125" s="14">
        <f t="shared" si="53"/>
        <v>788.99738984712531</v>
      </c>
      <c r="AB125" s="14">
        <f t="shared" si="54"/>
        <v>729.17848001860148</v>
      </c>
      <c r="AC125" s="14">
        <f t="shared" si="55"/>
        <v>2.2946200046503691</v>
      </c>
      <c r="AD125" s="14">
        <f t="shared" si="30"/>
        <v>9.3553429497422975</v>
      </c>
      <c r="AE125" s="14">
        <f t="shared" si="56"/>
        <v>80.644657050257706</v>
      </c>
      <c r="AF125" s="14">
        <f t="shared" si="57"/>
        <v>2.6587668555551739E-3</v>
      </c>
      <c r="AG125" s="14">
        <f t="shared" si="58"/>
        <v>80.647315817113267</v>
      </c>
      <c r="AH125" s="14">
        <f t="shared" si="31"/>
        <v>193.70043894018602</v>
      </c>
    </row>
    <row r="126" spans="4:34" x14ac:dyDescent="0.3">
      <c r="D126" s="10">
        <f t="shared" si="59"/>
        <v>41764</v>
      </c>
      <c r="E126" s="11">
        <f t="shared" si="32"/>
        <v>0.5</v>
      </c>
      <c r="F126" s="12">
        <f t="shared" si="33"/>
        <v>2456782.6666666665</v>
      </c>
      <c r="G126" s="13">
        <f t="shared" si="34"/>
        <v>0.14339949806068478</v>
      </c>
      <c r="I126" s="14">
        <f t="shared" si="35"/>
        <v>42.958789655071087</v>
      </c>
      <c r="J126" s="14">
        <f t="shared" si="36"/>
        <v>5519.7748490867516</v>
      </c>
      <c r="K126" s="14">
        <f t="shared" si="37"/>
        <v>1.6702603309915211E-2</v>
      </c>
      <c r="L126" s="14">
        <f t="shared" si="38"/>
        <v>1.6440169096560335</v>
      </c>
      <c r="M126" s="14">
        <f t="shared" si="39"/>
        <v>44.602806564727118</v>
      </c>
      <c r="N126" s="14">
        <f t="shared" si="40"/>
        <v>5521.4188659964075</v>
      </c>
      <c r="O126" s="14">
        <f t="shared" si="41"/>
        <v>1.0085029865333084</v>
      </c>
      <c r="P126" s="14">
        <f t="shared" si="42"/>
        <v>44.599337465801774</v>
      </c>
      <c r="Q126" s="14">
        <f t="shared" si="43"/>
        <v>23.437426318253337</v>
      </c>
      <c r="R126" s="14">
        <f t="shared" si="44"/>
        <v>23.43515941713671</v>
      </c>
      <c r="S126" s="14">
        <f t="shared" si="45"/>
        <v>42.137773009883553</v>
      </c>
      <c r="T126" s="14">
        <f t="shared" si="46"/>
        <v>16.215490073662256</v>
      </c>
      <c r="U126" s="14">
        <f t="shared" si="47"/>
        <v>4.3018927638140955E-2</v>
      </c>
      <c r="V126" s="14">
        <f t="shared" si="48"/>
        <v>3.268475034127718</v>
      </c>
      <c r="W126" s="14">
        <f t="shared" si="49"/>
        <v>98.773430593590248</v>
      </c>
      <c r="X126" s="11">
        <f t="shared" si="50"/>
        <v>0.49356355900407795</v>
      </c>
      <c r="Y126" s="11">
        <f t="shared" si="51"/>
        <v>0.21919291846632727</v>
      </c>
      <c r="Z126" s="11">
        <f t="shared" si="52"/>
        <v>0.76793419954182873</v>
      </c>
      <c r="AA126" s="14">
        <f t="shared" si="53"/>
        <v>790.18744474872199</v>
      </c>
      <c r="AB126" s="14">
        <f t="shared" si="54"/>
        <v>729.26847503412773</v>
      </c>
      <c r="AC126" s="14">
        <f t="shared" si="55"/>
        <v>2.3171187585319331</v>
      </c>
      <c r="AD126" s="14">
        <f t="shared" si="30"/>
        <v>9.0798314606046091</v>
      </c>
      <c r="AE126" s="14">
        <f t="shared" si="56"/>
        <v>80.920168539395391</v>
      </c>
      <c r="AF126" s="14">
        <f t="shared" si="57"/>
        <v>2.5791253824326375E-3</v>
      </c>
      <c r="AG126" s="14">
        <f t="shared" si="58"/>
        <v>80.92274766477783</v>
      </c>
      <c r="AH126" s="14">
        <f t="shared" si="31"/>
        <v>194.24114818256055</v>
      </c>
    </row>
    <row r="127" spans="4:34" x14ac:dyDescent="0.3">
      <c r="D127" s="10">
        <f t="shared" si="59"/>
        <v>41765</v>
      </c>
      <c r="E127" s="11">
        <f t="shared" si="32"/>
        <v>0.5</v>
      </c>
      <c r="F127" s="12">
        <f t="shared" si="33"/>
        <v>2456783.6666666665</v>
      </c>
      <c r="G127" s="13">
        <f t="shared" si="34"/>
        <v>0.1434268765685561</v>
      </c>
      <c r="I127" s="14">
        <f t="shared" si="35"/>
        <v>43.94443701761702</v>
      </c>
      <c r="J127" s="14">
        <f t="shared" si="36"/>
        <v>5520.7604493672698</v>
      </c>
      <c r="K127" s="14">
        <f t="shared" si="37"/>
        <v>1.6702602158009915E-2</v>
      </c>
      <c r="L127" s="14">
        <f t="shared" si="38"/>
        <v>1.6270993072469435</v>
      </c>
      <c r="M127" s="14">
        <f t="shared" si="39"/>
        <v>45.571536324863963</v>
      </c>
      <c r="N127" s="14">
        <f t="shared" si="40"/>
        <v>5522.3875486745164</v>
      </c>
      <c r="O127" s="14">
        <f t="shared" si="41"/>
        <v>1.0087469333020074</v>
      </c>
      <c r="P127" s="14">
        <f t="shared" si="42"/>
        <v>45.568063313028368</v>
      </c>
      <c r="Q127" s="14">
        <f t="shared" si="43"/>
        <v>23.437425962218224</v>
      </c>
      <c r="R127" s="14">
        <f t="shared" si="44"/>
        <v>23.435157962771932</v>
      </c>
      <c r="S127" s="14">
        <f t="shared" si="45"/>
        <v>43.10316318677576</v>
      </c>
      <c r="T127" s="14">
        <f t="shared" si="46"/>
        <v>16.498991885947341</v>
      </c>
      <c r="U127" s="14">
        <f t="shared" si="47"/>
        <v>4.3018922146872439E-2</v>
      </c>
      <c r="V127" s="14">
        <f t="shared" si="48"/>
        <v>3.3491832401590558</v>
      </c>
      <c r="W127" s="14">
        <f t="shared" si="49"/>
        <v>98.92037602495742</v>
      </c>
      <c r="X127" s="11">
        <f t="shared" si="50"/>
        <v>0.49350751163877843</v>
      </c>
      <c r="Y127" s="11">
        <f t="shared" si="51"/>
        <v>0.21872868934723005</v>
      </c>
      <c r="Z127" s="11">
        <f t="shared" si="52"/>
        <v>0.76828633393032686</v>
      </c>
      <c r="AA127" s="14">
        <f t="shared" si="53"/>
        <v>791.36300819965936</v>
      </c>
      <c r="AB127" s="14">
        <f t="shared" si="54"/>
        <v>729.34918324015916</v>
      </c>
      <c r="AC127" s="14">
        <f t="shared" si="55"/>
        <v>2.3372958100397909</v>
      </c>
      <c r="AD127" s="14">
        <f t="shared" si="30"/>
        <v>8.80896651471169</v>
      </c>
      <c r="AE127" s="14">
        <f t="shared" si="56"/>
        <v>81.191033485288315</v>
      </c>
      <c r="AF127" s="14">
        <f t="shared" si="57"/>
        <v>2.5009458898063355E-3</v>
      </c>
      <c r="AG127" s="14">
        <f t="shared" si="58"/>
        <v>81.193534431178122</v>
      </c>
      <c r="AH127" s="14">
        <f t="shared" si="31"/>
        <v>194.79376534859267</v>
      </c>
    </row>
    <row r="128" spans="4:34" x14ac:dyDescent="0.3">
      <c r="D128" s="10">
        <f t="shared" si="59"/>
        <v>41766</v>
      </c>
      <c r="E128" s="11">
        <f t="shared" si="32"/>
        <v>0.5</v>
      </c>
      <c r="F128" s="12">
        <f t="shared" si="33"/>
        <v>2456784.6666666665</v>
      </c>
      <c r="G128" s="13">
        <f t="shared" si="34"/>
        <v>0.14345425507642742</v>
      </c>
      <c r="I128" s="14">
        <f t="shared" si="35"/>
        <v>44.930084380162953</v>
      </c>
      <c r="J128" s="14">
        <f t="shared" si="36"/>
        <v>5521.7460496477879</v>
      </c>
      <c r="K128" s="14">
        <f t="shared" si="37"/>
        <v>1.670260100610443E-2</v>
      </c>
      <c r="L128" s="14">
        <f t="shared" si="38"/>
        <v>1.6097158078963629</v>
      </c>
      <c r="M128" s="14">
        <f t="shared" si="39"/>
        <v>46.539800188059317</v>
      </c>
      <c r="N128" s="14">
        <f t="shared" si="40"/>
        <v>5523.3557654556844</v>
      </c>
      <c r="O128" s="14">
        <f t="shared" si="41"/>
        <v>1.0089882784356943</v>
      </c>
      <c r="P128" s="14">
        <f t="shared" si="42"/>
        <v>46.536323261419767</v>
      </c>
      <c r="Q128" s="14">
        <f t="shared" si="43"/>
        <v>23.437425606183108</v>
      </c>
      <c r="R128" s="14">
        <f t="shared" si="44"/>
        <v>23.435156510344424</v>
      </c>
      <c r="S128" s="14">
        <f t="shared" si="45"/>
        <v>44.070898573054052</v>
      </c>
      <c r="T128" s="14">
        <f t="shared" si="46"/>
        <v>16.777918359361376</v>
      </c>
      <c r="U128" s="14">
        <f t="shared" si="47"/>
        <v>4.3018916662918891E-2</v>
      </c>
      <c r="V128" s="14">
        <f t="shared" si="48"/>
        <v>3.4205347179261087</v>
      </c>
      <c r="W128" s="14">
        <f t="shared" si="49"/>
        <v>99.065452109584399</v>
      </c>
      <c r="X128" s="11">
        <f t="shared" si="50"/>
        <v>0.49345796200144021</v>
      </c>
      <c r="Y128" s="11">
        <f t="shared" si="51"/>
        <v>0.21827615058592797</v>
      </c>
      <c r="Z128" s="11">
        <f t="shared" si="52"/>
        <v>0.76863977341695233</v>
      </c>
      <c r="AA128" s="14">
        <f t="shared" si="53"/>
        <v>792.52361687667519</v>
      </c>
      <c r="AB128" s="14">
        <f t="shared" si="54"/>
        <v>729.4205347179261</v>
      </c>
      <c r="AC128" s="14">
        <f t="shared" si="55"/>
        <v>2.3551336794815256</v>
      </c>
      <c r="AD128" s="14">
        <f t="shared" si="30"/>
        <v>8.5428101060641151</v>
      </c>
      <c r="AE128" s="14">
        <f t="shared" si="56"/>
        <v>81.45718989393589</v>
      </c>
      <c r="AF128" s="14">
        <f t="shared" si="57"/>
        <v>2.4242365263029771E-3</v>
      </c>
      <c r="AG128" s="14">
        <f t="shared" si="58"/>
        <v>81.459614130462199</v>
      </c>
      <c r="AH128" s="14">
        <f t="shared" si="31"/>
        <v>195.35841132438136</v>
      </c>
    </row>
    <row r="129" spans="4:34" x14ac:dyDescent="0.3">
      <c r="D129" s="10">
        <f t="shared" si="59"/>
        <v>41767</v>
      </c>
      <c r="E129" s="11">
        <f t="shared" si="32"/>
        <v>0.5</v>
      </c>
      <c r="F129" s="12">
        <f t="shared" si="33"/>
        <v>2456785.6666666665</v>
      </c>
      <c r="G129" s="13">
        <f t="shared" si="34"/>
        <v>0.14348163358429875</v>
      </c>
      <c r="I129" s="14">
        <f t="shared" si="35"/>
        <v>45.915731742708886</v>
      </c>
      <c r="J129" s="14">
        <f t="shared" si="36"/>
        <v>5522.7316499283052</v>
      </c>
      <c r="K129" s="14">
        <f t="shared" si="37"/>
        <v>1.6702599854198755E-2</v>
      </c>
      <c r="L129" s="14">
        <f t="shared" si="38"/>
        <v>1.591871801865681</v>
      </c>
      <c r="M129" s="14">
        <f t="shared" si="39"/>
        <v>47.507603544574565</v>
      </c>
      <c r="N129" s="14">
        <f t="shared" si="40"/>
        <v>5524.3235217301708</v>
      </c>
      <c r="O129" s="14">
        <f t="shared" si="41"/>
        <v>1.0092269542776418</v>
      </c>
      <c r="P129" s="14">
        <f t="shared" si="42"/>
        <v>47.504122701240703</v>
      </c>
      <c r="Q129" s="14">
        <f t="shared" si="43"/>
        <v>23.437425250147992</v>
      </c>
      <c r="R129" s="14">
        <f t="shared" si="44"/>
        <v>23.435155059855127</v>
      </c>
      <c r="S129" s="14">
        <f t="shared" si="45"/>
        <v>45.040993397081571</v>
      </c>
      <c r="T129" s="14">
        <f t="shared" si="46"/>
        <v>17.052184867718918</v>
      </c>
      <c r="U129" s="14">
        <f t="shared" si="47"/>
        <v>4.3018911186283842E-2</v>
      </c>
      <c r="V129" s="14">
        <f t="shared" si="48"/>
        <v>3.4824714204908305</v>
      </c>
      <c r="W129" s="14">
        <f t="shared" si="49"/>
        <v>99.208600191765683</v>
      </c>
      <c r="X129" s="11">
        <f t="shared" si="50"/>
        <v>0.49341495040243694</v>
      </c>
      <c r="Y129" s="11">
        <f t="shared" si="51"/>
        <v>0.21783550542531005</v>
      </c>
      <c r="Z129" s="11">
        <f t="shared" si="52"/>
        <v>0.76899439537956382</v>
      </c>
      <c r="AA129" s="14">
        <f t="shared" si="53"/>
        <v>793.66880153412546</v>
      </c>
      <c r="AB129" s="14">
        <f t="shared" si="54"/>
        <v>729.48247142049081</v>
      </c>
      <c r="AC129" s="14">
        <f t="shared" si="55"/>
        <v>2.3706178551227026</v>
      </c>
      <c r="AD129" s="14">
        <f t="shared" si="30"/>
        <v>8.2814219906403963</v>
      </c>
      <c r="AE129" s="14">
        <f t="shared" si="56"/>
        <v>81.718578009359604</v>
      </c>
      <c r="AF129" s="14">
        <f t="shared" si="57"/>
        <v>2.3490051991570849E-3</v>
      </c>
      <c r="AG129" s="14">
        <f t="shared" si="58"/>
        <v>81.720927014558754</v>
      </c>
      <c r="AH129" s="14">
        <f t="shared" si="31"/>
        <v>195.93518643459723</v>
      </c>
    </row>
    <row r="130" spans="4:34" x14ac:dyDescent="0.3">
      <c r="D130" s="10">
        <f t="shared" si="59"/>
        <v>41768</v>
      </c>
      <c r="E130" s="11">
        <f t="shared" si="32"/>
        <v>0.5</v>
      </c>
      <c r="F130" s="12">
        <f t="shared" si="33"/>
        <v>2456786.6666666665</v>
      </c>
      <c r="G130" s="13">
        <f t="shared" si="34"/>
        <v>0.14350901209217007</v>
      </c>
      <c r="I130" s="14">
        <f t="shared" si="35"/>
        <v>46.901379105254819</v>
      </c>
      <c r="J130" s="14">
        <f t="shared" si="36"/>
        <v>5523.7172502088224</v>
      </c>
      <c r="K130" s="14">
        <f t="shared" si="37"/>
        <v>1.670259870229289E-2</v>
      </c>
      <c r="L130" s="14">
        <f t="shared" si="38"/>
        <v>1.5735727970646933</v>
      </c>
      <c r="M130" s="14">
        <f t="shared" si="39"/>
        <v>48.474951902319511</v>
      </c>
      <c r="N130" s="14">
        <f t="shared" si="40"/>
        <v>5525.2908230058874</v>
      </c>
      <c r="O130" s="14">
        <f t="shared" si="41"/>
        <v>1.0094628940157206</v>
      </c>
      <c r="P130" s="14">
        <f t="shared" si="42"/>
        <v>48.471467140404329</v>
      </c>
      <c r="Q130" s="14">
        <f t="shared" si="43"/>
        <v>23.437424894112876</v>
      </c>
      <c r="R130" s="14">
        <f t="shared" si="44"/>
        <v>23.435153611304976</v>
      </c>
      <c r="S130" s="14">
        <f t="shared" si="45"/>
        <v>46.013458872024131</v>
      </c>
      <c r="T130" s="14">
        <f t="shared" si="46"/>
        <v>17.321707528462763</v>
      </c>
      <c r="U130" s="14">
        <f t="shared" si="47"/>
        <v>4.301890571697084E-2</v>
      </c>
      <c r="V130" s="14">
        <f t="shared" si="48"/>
        <v>3.534947411783369</v>
      </c>
      <c r="W130" s="14">
        <f t="shared" si="49"/>
        <v>99.34976092208916</v>
      </c>
      <c r="X130" s="11">
        <f t="shared" si="50"/>
        <v>0.4933785087418171</v>
      </c>
      <c r="Y130" s="11">
        <f t="shared" si="51"/>
        <v>0.21740695062490276</v>
      </c>
      <c r="Z130" s="11">
        <f t="shared" si="52"/>
        <v>0.76935006685873142</v>
      </c>
      <c r="AA130" s="14">
        <f t="shared" si="53"/>
        <v>794.79808737671328</v>
      </c>
      <c r="AB130" s="14">
        <f t="shared" si="54"/>
        <v>729.53494741178338</v>
      </c>
      <c r="AC130" s="14">
        <f t="shared" si="55"/>
        <v>2.3837368529458445</v>
      </c>
      <c r="AD130" s="14">
        <f t="shared" ref="AD130:AD193" si="60">DEGREES(ACOS(SIN(RADIANS($B$2))*SIN(RADIANS(T130))+COS(RADIANS($B$2))*COS(RADIANS(T130))*COS(RADIANS(AC130))))</f>
        <v>8.0248595815610777</v>
      </c>
      <c r="AE130" s="14">
        <f t="shared" si="56"/>
        <v>81.975140418438926</v>
      </c>
      <c r="AF130" s="14">
        <f t="shared" si="57"/>
        <v>2.2752595400453482E-3</v>
      </c>
      <c r="AG130" s="14">
        <f t="shared" si="58"/>
        <v>81.977415677978968</v>
      </c>
      <c r="AH130" s="14">
        <f t="shared" ref="AH130:AH193" si="61">IF(AC130&gt;0,MOD(DEGREES(ACOS(((SIN(RADIANS($B$2))*COS(RADIANS(AD130)))-SIN(RADIANS(T130)))/(COS(RADIANS($B$2))*SIN(RADIANS(AD130)))))+180,360),MOD(540-DEGREES(ACOS(((SIN(RADIANS($B$2))*COS(RADIANS(AD130)))-SIN(RADIANS(T130)))/(COS(RADIANS($B$2))*SIN(RADIANS(AD130))))),360))</f>
        <v>196.52416610088557</v>
      </c>
    </row>
    <row r="131" spans="4:34" x14ac:dyDescent="0.3">
      <c r="D131" s="10">
        <f t="shared" si="59"/>
        <v>41769</v>
      </c>
      <c r="E131" s="11">
        <f t="shared" ref="E131:E194" si="62">$B$5</f>
        <v>0.5</v>
      </c>
      <c r="F131" s="12">
        <f t="shared" ref="F131:F194" si="63">D131+2415018.5+E131-$B$4/24</f>
        <v>2456787.6666666665</v>
      </c>
      <c r="G131" s="13">
        <f t="shared" ref="G131:G194" si="64">(F131-2451545)/36525</f>
        <v>0.14353639060004139</v>
      </c>
      <c r="I131" s="14">
        <f t="shared" ref="I131:I194" si="65">MOD(280.46646+G131*(36000.76983 + G131*0.0003032),360)</f>
        <v>47.887026467801661</v>
      </c>
      <c r="J131" s="14">
        <f t="shared" ref="J131:J194" si="66">357.52911+G131*(35999.05029 - 0.0001537*G131)</f>
        <v>5524.7028504893397</v>
      </c>
      <c r="K131" s="14">
        <f t="shared" ref="K131:K194" si="67">0.016708634-G131*(0.000042037+0.0000001267*G131)</f>
        <v>1.6702597550386836E-2</v>
      </c>
      <c r="L131" s="14">
        <f t="shared" ref="L131:L194" si="68">SIN(RADIANS(J131))*(1.914602-G131*(0.004817+0.000014*G131))+SIN(RADIANS(2*J131))*(0.019993-0.000101*G131)+SIN(RADIANS(3*J131))*0.000289</f>
        <v>1.5548244172039682</v>
      </c>
      <c r="M131" s="14">
        <f t="shared" ref="M131:M194" si="69">I131+L131</f>
        <v>49.441850885005628</v>
      </c>
      <c r="N131" s="14">
        <f t="shared" ref="N131:N194" si="70">J131+L131</f>
        <v>5526.2576749065438</v>
      </c>
      <c r="O131" s="14">
        <f t="shared" ref="O131:O194" si="71">(1.000001018*(1-K131*K131))/(1+K131*COS(RADIANS(N131)))</f>
        <v>1.0096960316977157</v>
      </c>
      <c r="P131" s="14">
        <f t="shared" ref="P131:P194" si="72">M131-0.00569-0.00478*SIN(RADIANS(125.04-1934.136*G131))</f>
        <v>49.438362202625456</v>
      </c>
      <c r="Q131" s="14">
        <f t="shared" ref="Q131:Q194" si="73">23+(26+((21.448-G131*(46.815+G131*(0.00059-G131*0.001813))))/60)/60</f>
        <v>23.43742453807776</v>
      </c>
      <c r="R131" s="14">
        <f t="shared" ref="R131:R194" si="74">Q131+0.00256*COS(RADIANS(125.04-1934.136*G131))</f>
        <v>23.435152164694905</v>
      </c>
      <c r="S131" s="14">
        <f t="shared" ref="S131:S194" si="75">DEGREES(ATAN2(COS(RADIANS(P131)),COS(RADIANS(R131))*SIN(RADIANS(P131))))</f>
        <v>46.988303143898456</v>
      </c>
      <c r="T131" s="14">
        <f t="shared" ref="T131:T194" si="76">DEGREES(ASIN(SIN(RADIANS(R131))*SIN(RADIANS(P131))))</f>
        <v>17.586403246583501</v>
      </c>
      <c r="U131" s="14">
        <f t="shared" ref="U131:U194" si="77">TAN(RADIANS(R131/2))*TAN(RADIANS(R131/2))</f>
        <v>4.3018900254983408E-2</v>
      </c>
      <c r="V131" s="14">
        <f t="shared" ref="V131:V194" si="78">4*DEGREES(U131*SIN(2*RADIANS(I131))-2*K131*SIN(RADIANS(J131))+4*K131*U131*SIN(RADIANS(J131))*COS(2*RADIANS(I131))-0.5*U131*U131*SIN(4*RADIANS(I131))-1.25*K131*K131*SIN(2*RADIANS(J131)))</f>
        <v>3.5779290927045335</v>
      </c>
      <c r="W131" s="14">
        <f t="shared" ref="W131:W194" si="79">DEGREES(ACOS(COS(RADIANS(90.833))/(COS(RADIANS($B$2))*COS(RADIANS(T131)))-TAN(RADIANS($B$2))*TAN(RADIANS(T131))))</f>
        <v>99.48887430842845</v>
      </c>
      <c r="X131" s="11">
        <f t="shared" ref="X131:X194" si="80">(720-4*$B$3-V131+$B$4*60)/1440</f>
        <v>0.49334866035228853</v>
      </c>
      <c r="Y131" s="11">
        <f t="shared" ref="Y131:Y194" si="81">(X131*1440-W131*4)/1440</f>
        <v>0.21699067616220952</v>
      </c>
      <c r="Z131" s="11">
        <f t="shared" ref="Z131:Z194" si="82">(X131*1440+W131*4)/1440</f>
        <v>0.76970664454236759</v>
      </c>
      <c r="AA131" s="14">
        <f t="shared" ref="AA131:AA194" si="83">8*W131</f>
        <v>795.9109944674276</v>
      </c>
      <c r="AB131" s="14">
        <f t="shared" ref="AB131:AB194" si="84">MOD(E131*1440+V131+4*$B$3-60*$B$4,1440)</f>
        <v>729.57792909270438</v>
      </c>
      <c r="AC131" s="14">
        <f t="shared" ref="AC131:AC194" si="85">IF(AB131/4&lt;0,AB131/4+180,AB131/4-180)</f>
        <v>2.3944822731760951</v>
      </c>
      <c r="AD131" s="14">
        <f t="shared" si="60"/>
        <v>7.773177837109059</v>
      </c>
      <c r="AE131" s="14">
        <f t="shared" ref="AE131:AE194" si="86">90-AD131</f>
        <v>82.22682216289094</v>
      </c>
      <c r="AF131" s="14">
        <f t="shared" ref="AF131:AF194" si="87">IF(AE131&gt;85,0,IF(AE131&gt;5,58.1/TAN(RADIANS(AE131))-0.07/POWER(TAN(RADIANS(AE131)),3)+0.000086/POWER(TAN(RADIANS(AE131)),5),IF(AE131&gt;-0.575,1735+AE131*(-518.2+AE131*(103.4+AE131*(-12.79+AE131*0.711))),-20.772/TAN(RADIANS(AE131)))))/3600</f>
        <v>2.2030068683092851E-3</v>
      </c>
      <c r="AG131" s="14">
        <f t="shared" ref="AG131:AG194" si="88">AE131+AF131</f>
        <v>82.229025169759254</v>
      </c>
      <c r="AH131" s="14">
        <f t="shared" si="61"/>
        <v>197.12539587043332</v>
      </c>
    </row>
    <row r="132" spans="4:34" x14ac:dyDescent="0.3">
      <c r="D132" s="10">
        <f t="shared" ref="D132:D195" si="89">D131+1</f>
        <v>41770</v>
      </c>
      <c r="E132" s="11">
        <f t="shared" si="62"/>
        <v>0.5</v>
      </c>
      <c r="F132" s="12">
        <f t="shared" si="63"/>
        <v>2456788.6666666665</v>
      </c>
      <c r="G132" s="13">
        <f t="shared" si="64"/>
        <v>0.14356376910791271</v>
      </c>
      <c r="I132" s="14">
        <f t="shared" si="65"/>
        <v>48.872673830349413</v>
      </c>
      <c r="J132" s="14">
        <f t="shared" si="66"/>
        <v>5525.688450769856</v>
      </c>
      <c r="K132" s="14">
        <f t="shared" si="67"/>
        <v>1.6702596398480592E-2</v>
      </c>
      <c r="L132" s="14">
        <f t="shared" si="68"/>
        <v>1.5356323999350454</v>
      </c>
      <c r="M132" s="14">
        <f t="shared" si="69"/>
        <v>50.40830623028446</v>
      </c>
      <c r="N132" s="14">
        <f t="shared" si="70"/>
        <v>5527.2240831697909</v>
      </c>
      <c r="O132" s="14">
        <f t="shared" si="71"/>
        <v>1.0099263022463456</v>
      </c>
      <c r="P132" s="14">
        <f t="shared" si="72"/>
        <v>50.40481362555898</v>
      </c>
      <c r="Q132" s="14">
        <f t="shared" si="73"/>
        <v>23.437424182042644</v>
      </c>
      <c r="R132" s="14">
        <f t="shared" si="74"/>
        <v>23.435150720025845</v>
      </c>
      <c r="S132" s="14">
        <f t="shared" si="75"/>
        <v>47.965531242515318</v>
      </c>
      <c r="T132" s="14">
        <f t="shared" si="76"/>
        <v>17.846189760262135</v>
      </c>
      <c r="U132" s="14">
        <f t="shared" si="77"/>
        <v>4.3018894800325044E-2</v>
      </c>
      <c r="V132" s="14">
        <f t="shared" si="78"/>
        <v>3.6113954130196686</v>
      </c>
      <c r="W132" s="14">
        <f t="shared" si="79"/>
        <v>99.625879771372595</v>
      </c>
      <c r="X132" s="11">
        <f t="shared" si="80"/>
        <v>0.49332541985206968</v>
      </c>
      <c r="Y132" s="11">
        <f t="shared" si="81"/>
        <v>0.21658686493159027</v>
      </c>
      <c r="Z132" s="11">
        <f t="shared" si="82"/>
        <v>0.77006397477254906</v>
      </c>
      <c r="AA132" s="14">
        <f t="shared" si="83"/>
        <v>797.00703817098076</v>
      </c>
      <c r="AB132" s="14">
        <f t="shared" si="84"/>
        <v>729.61139541301964</v>
      </c>
      <c r="AC132" s="14">
        <f t="shared" si="85"/>
        <v>2.402848853254909</v>
      </c>
      <c r="AD132" s="14">
        <f t="shared" si="60"/>
        <v>7.5264291413365516</v>
      </c>
      <c r="AE132" s="14">
        <f t="shared" si="86"/>
        <v>82.47357085866345</v>
      </c>
      <c r="AF132" s="14">
        <f t="shared" si="87"/>
        <v>2.1322541515175057E-3</v>
      </c>
      <c r="AG132" s="14">
        <f t="shared" si="88"/>
        <v>82.475703112814969</v>
      </c>
      <c r="AH132" s="14">
        <f t="shared" si="61"/>
        <v>197.73888573848382</v>
      </c>
    </row>
    <row r="133" spans="4:34" x14ac:dyDescent="0.3">
      <c r="D133" s="10">
        <f t="shared" si="89"/>
        <v>41771</v>
      </c>
      <c r="E133" s="11">
        <f t="shared" si="62"/>
        <v>0.5</v>
      </c>
      <c r="F133" s="12">
        <f t="shared" si="63"/>
        <v>2456789.6666666665</v>
      </c>
      <c r="G133" s="13">
        <f t="shared" si="64"/>
        <v>0.14359114761578401</v>
      </c>
      <c r="I133" s="14">
        <f t="shared" si="65"/>
        <v>49.858321192897165</v>
      </c>
      <c r="J133" s="14">
        <f t="shared" si="66"/>
        <v>5526.6740510503714</v>
      </c>
      <c r="K133" s="14">
        <f t="shared" si="67"/>
        <v>1.6702595246574158E-2</v>
      </c>
      <c r="L133" s="14">
        <f t="shared" si="68"/>
        <v>1.5160025949786433</v>
      </c>
      <c r="M133" s="14">
        <f t="shared" si="69"/>
        <v>51.374323787875809</v>
      </c>
      <c r="N133" s="14">
        <f t="shared" si="70"/>
        <v>5528.1900536453504</v>
      </c>
      <c r="O133" s="14">
        <f t="shared" si="71"/>
        <v>1.0101536414739847</v>
      </c>
      <c r="P133" s="14">
        <f t="shared" si="72"/>
        <v>51.37082725892806</v>
      </c>
      <c r="Q133" s="14">
        <f t="shared" si="73"/>
        <v>23.437423826007532</v>
      </c>
      <c r="R133" s="14">
        <f t="shared" si="74"/>
        <v>23.435149277298727</v>
      </c>
      <c r="S133" s="14">
        <f t="shared" si="75"/>
        <v>48.945145035596582</v>
      </c>
      <c r="T133" s="14">
        <f t="shared" si="76"/>
        <v>18.100985688186039</v>
      </c>
      <c r="U133" s="14">
        <f t="shared" si="77"/>
        <v>4.3018889352999287E-2</v>
      </c>
      <c r="V133" s="14">
        <f t="shared" si="78"/>
        <v>3.6353380677897622</v>
      </c>
      <c r="W133" s="14">
        <f t="shared" si="79"/>
        <v>99.760716204112512</v>
      </c>
      <c r="X133" s="11">
        <f t="shared" si="80"/>
        <v>0.4933087930084793</v>
      </c>
      <c r="Y133" s="11">
        <f t="shared" si="81"/>
        <v>0.21619569244150011</v>
      </c>
      <c r="Z133" s="11">
        <f t="shared" si="82"/>
        <v>0.77042189357545854</v>
      </c>
      <c r="AA133" s="14">
        <f t="shared" si="83"/>
        <v>798.0857296329001</v>
      </c>
      <c r="AB133" s="14">
        <f t="shared" si="84"/>
        <v>729.63533806778969</v>
      </c>
      <c r="AC133" s="14">
        <f t="shared" si="85"/>
        <v>2.4088345169474223</v>
      </c>
      <c r="AD133" s="14">
        <f t="shared" si="60"/>
        <v>7.2846631770793113</v>
      </c>
      <c r="AE133" s="14">
        <f t="shared" si="86"/>
        <v>82.71533682292069</v>
      </c>
      <c r="AF133" s="14">
        <f t="shared" si="87"/>
        <v>2.0630079633452716E-3</v>
      </c>
      <c r="AG133" s="14">
        <f t="shared" si="88"/>
        <v>82.717399830884034</v>
      </c>
      <c r="AH133" s="14">
        <f t="shared" si="61"/>
        <v>198.36460368196549</v>
      </c>
    </row>
    <row r="134" spans="4:34" x14ac:dyDescent="0.3">
      <c r="D134" s="10">
        <f t="shared" si="89"/>
        <v>41772</v>
      </c>
      <c r="E134" s="11">
        <f t="shared" si="62"/>
        <v>0.5</v>
      </c>
      <c r="F134" s="12">
        <f t="shared" si="63"/>
        <v>2456790.6666666665</v>
      </c>
      <c r="G134" s="13">
        <f t="shared" si="64"/>
        <v>0.14361852612365533</v>
      </c>
      <c r="I134" s="14">
        <f t="shared" si="65"/>
        <v>50.843968555444917</v>
      </c>
      <c r="J134" s="14">
        <f t="shared" si="66"/>
        <v>5527.6596513308887</v>
      </c>
      <c r="K134" s="14">
        <f t="shared" si="67"/>
        <v>1.6702594094667532E-2</v>
      </c>
      <c r="L134" s="14">
        <f t="shared" si="68"/>
        <v>1.4959409622420221</v>
      </c>
      <c r="M134" s="14">
        <f t="shared" si="69"/>
        <v>52.339909517686941</v>
      </c>
      <c r="N134" s="14">
        <f t="shared" si="70"/>
        <v>5529.1555922931311</v>
      </c>
      <c r="O134" s="14">
        <f t="shared" si="71"/>
        <v>1.0103779860970832</v>
      </c>
      <c r="P134" s="14">
        <f t="shared" si="72"/>
        <v>52.336409062643305</v>
      </c>
      <c r="Q134" s="14">
        <f t="shared" si="73"/>
        <v>23.437423469972416</v>
      </c>
      <c r="R134" s="14">
        <f t="shared" si="74"/>
        <v>23.435147836514478</v>
      </c>
      <c r="S134" s="14">
        <f t="shared" si="75"/>
        <v>49.92714318634664</v>
      </c>
      <c r="T134" s="14">
        <f t="shared" si="76"/>
        <v>18.350710578479916</v>
      </c>
      <c r="U134" s="14">
        <f t="shared" si="77"/>
        <v>4.3018883913009613E-2</v>
      </c>
      <c r="V134" s="14">
        <f t="shared" si="78"/>
        <v>3.6497616771049679</v>
      </c>
      <c r="W134" s="14">
        <f t="shared" si="79"/>
        <v>99.893322036785648</v>
      </c>
      <c r="X134" s="11">
        <f t="shared" si="80"/>
        <v>0.49329877661312155</v>
      </c>
      <c r="Y134" s="11">
        <f t="shared" si="81"/>
        <v>0.21581732651093921</v>
      </c>
      <c r="Z134" s="11">
        <f t="shared" si="82"/>
        <v>0.77078022671530388</v>
      </c>
      <c r="AA134" s="14">
        <f t="shared" si="83"/>
        <v>799.14657629428518</v>
      </c>
      <c r="AB134" s="14">
        <f t="shared" si="84"/>
        <v>729.64976167710483</v>
      </c>
      <c r="AC134" s="14">
        <f t="shared" si="85"/>
        <v>2.4124404192762086</v>
      </c>
      <c r="AD134" s="14">
        <f t="shared" si="60"/>
        <v>7.0479267913185693</v>
      </c>
      <c r="AE134" s="14">
        <f t="shared" si="86"/>
        <v>82.952073208681426</v>
      </c>
      <c r="AF134" s="14">
        <f t="shared" si="87"/>
        <v>1.9952744387834792E-3</v>
      </c>
      <c r="AG134" s="14">
        <f t="shared" si="88"/>
        <v>82.95406848312021</v>
      </c>
      <c r="AH134" s="14">
        <f t="shared" si="61"/>
        <v>199.00246831462204</v>
      </c>
    </row>
    <row r="135" spans="4:34" x14ac:dyDescent="0.3">
      <c r="D135" s="10">
        <f t="shared" si="89"/>
        <v>41773</v>
      </c>
      <c r="E135" s="11">
        <f t="shared" si="62"/>
        <v>0.5</v>
      </c>
      <c r="F135" s="12">
        <f t="shared" si="63"/>
        <v>2456791.6666666665</v>
      </c>
      <c r="G135" s="13">
        <f t="shared" si="64"/>
        <v>0.14364590463152666</v>
      </c>
      <c r="I135" s="14">
        <f t="shared" si="65"/>
        <v>51.829615917994488</v>
      </c>
      <c r="J135" s="14">
        <f t="shared" si="66"/>
        <v>5528.6452516114041</v>
      </c>
      <c r="K135" s="14">
        <f t="shared" si="67"/>
        <v>1.6702592942760715E-2</v>
      </c>
      <c r="L135" s="14">
        <f t="shared" si="68"/>
        <v>1.475453569925802</v>
      </c>
      <c r="M135" s="14">
        <f t="shared" si="69"/>
        <v>53.305069487920292</v>
      </c>
      <c r="N135" s="14">
        <f t="shared" si="70"/>
        <v>5530.1207051813299</v>
      </c>
      <c r="O135" s="14">
        <f t="shared" si="71"/>
        <v>1.010599273750294</v>
      </c>
      <c r="P135" s="14">
        <f t="shared" si="72"/>
        <v>53.301565104910509</v>
      </c>
      <c r="Q135" s="14">
        <f t="shared" si="73"/>
        <v>23.437423113937299</v>
      </c>
      <c r="R135" s="14">
        <f t="shared" si="74"/>
        <v>23.435146397674021</v>
      </c>
      <c r="S135" s="14">
        <f t="shared" si="75"/>
        <v>50.91152111475779</v>
      </c>
      <c r="T135" s="14">
        <f t="shared" si="76"/>
        <v>18.595284959184667</v>
      </c>
      <c r="U135" s="14">
        <f t="shared" si="77"/>
        <v>4.3018878480359513E-2</v>
      </c>
      <c r="V135" s="14">
        <f t="shared" si="78"/>
        <v>3.6546839479192599</v>
      </c>
      <c r="W135" s="14">
        <f t="shared" si="79"/>
        <v>100.02363530526023</v>
      </c>
      <c r="X135" s="11">
        <f t="shared" si="80"/>
        <v>0.4932953583695005</v>
      </c>
      <c r="Y135" s="11">
        <f t="shared" si="81"/>
        <v>0.21545192696599991</v>
      </c>
      <c r="Z135" s="11">
        <f t="shared" si="82"/>
        <v>0.7711387897730011</v>
      </c>
      <c r="AA135" s="14">
        <f t="shared" si="83"/>
        <v>800.18908244208183</v>
      </c>
      <c r="AB135" s="14">
        <f t="shared" si="84"/>
        <v>729.65468394791924</v>
      </c>
      <c r="AC135" s="14">
        <f t="shared" si="85"/>
        <v>2.4136709869798096</v>
      </c>
      <c r="AD135" s="14">
        <f t="shared" si="60"/>
        <v>6.8162638529985609</v>
      </c>
      <c r="AE135" s="14">
        <f t="shared" si="86"/>
        <v>83.18373614700144</v>
      </c>
      <c r="AF135" s="14">
        <f t="shared" si="87"/>
        <v>1.9290592267372346E-3</v>
      </c>
      <c r="AG135" s="14">
        <f t="shared" si="88"/>
        <v>83.18566520622818</v>
      </c>
      <c r="AH135" s="14">
        <f t="shared" si="61"/>
        <v>199.65234056760517</v>
      </c>
    </row>
    <row r="136" spans="4:34" x14ac:dyDescent="0.3">
      <c r="D136" s="10">
        <f t="shared" si="89"/>
        <v>41774</v>
      </c>
      <c r="E136" s="11">
        <f t="shared" si="62"/>
        <v>0.5</v>
      </c>
      <c r="F136" s="12">
        <f t="shared" si="63"/>
        <v>2456792.6666666665</v>
      </c>
      <c r="G136" s="13">
        <f t="shared" si="64"/>
        <v>0.14367328313939798</v>
      </c>
      <c r="I136" s="14">
        <f t="shared" si="65"/>
        <v>52.815263280544059</v>
      </c>
      <c r="J136" s="14">
        <f t="shared" si="66"/>
        <v>5529.6308518919204</v>
      </c>
      <c r="K136" s="14">
        <f t="shared" si="67"/>
        <v>1.6702591790853712E-2</v>
      </c>
      <c r="L136" s="14">
        <f t="shared" si="68"/>
        <v>1.4545465926207399</v>
      </c>
      <c r="M136" s="14">
        <f t="shared" si="69"/>
        <v>54.269809873164796</v>
      </c>
      <c r="N136" s="14">
        <f t="shared" si="70"/>
        <v>5531.0853984845407</v>
      </c>
      <c r="O136" s="14">
        <f t="shared" si="71"/>
        <v>1.0108174430003043</v>
      </c>
      <c r="P136" s="14">
        <f t="shared" si="72"/>
        <v>54.266301560321963</v>
      </c>
      <c r="Q136" s="14">
        <f t="shared" si="73"/>
        <v>23.437422757902183</v>
      </c>
      <c r="R136" s="14">
        <f t="shared" si="74"/>
        <v>23.435144960778288</v>
      </c>
      <c r="S136" s="14">
        <f t="shared" si="75"/>
        <v>51.898270962928521</v>
      </c>
      <c r="T136" s="14">
        <f t="shared" si="76"/>
        <v>18.834630390208549</v>
      </c>
      <c r="U136" s="14">
        <f t="shared" si="77"/>
        <v>4.3018873055052517E-2</v>
      </c>
      <c r="V136" s="14">
        <f t="shared" si="78"/>
        <v>3.6501358168207676</v>
      </c>
      <c r="W136" s="14">
        <f t="shared" si="79"/>
        <v>100.15159372431935</v>
      </c>
      <c r="X136" s="11">
        <f t="shared" si="80"/>
        <v>0.49329851679387443</v>
      </c>
      <c r="Y136" s="11">
        <f t="shared" si="81"/>
        <v>0.21509964533743178</v>
      </c>
      <c r="Z136" s="11">
        <f t="shared" si="82"/>
        <v>0.77149738825031722</v>
      </c>
      <c r="AA136" s="14">
        <f t="shared" si="83"/>
        <v>801.21274979455484</v>
      </c>
      <c r="AB136" s="14">
        <f t="shared" si="84"/>
        <v>729.65013581682069</v>
      </c>
      <c r="AC136" s="14">
        <f t="shared" si="85"/>
        <v>2.4125339542051734</v>
      </c>
      <c r="AD136" s="14">
        <f t="shared" si="60"/>
        <v>6.5897151036218764</v>
      </c>
      <c r="AE136" s="14">
        <f t="shared" si="86"/>
        <v>83.41028489637813</v>
      </c>
      <c r="AF136" s="14">
        <f t="shared" si="87"/>
        <v>1.8643674401353466E-3</v>
      </c>
      <c r="AG136" s="14">
        <f t="shared" si="88"/>
        <v>83.412149263818264</v>
      </c>
      <c r="AH136" s="14">
        <f t="shared" si="61"/>
        <v>200.3140142934806</v>
      </c>
    </row>
    <row r="137" spans="4:34" x14ac:dyDescent="0.3">
      <c r="D137" s="10">
        <f t="shared" si="89"/>
        <v>41775</v>
      </c>
      <c r="E137" s="11">
        <f t="shared" si="62"/>
        <v>0.5</v>
      </c>
      <c r="F137" s="12">
        <f t="shared" si="63"/>
        <v>2456793.6666666665</v>
      </c>
      <c r="G137" s="13">
        <f t="shared" si="64"/>
        <v>0.1437006616472693</v>
      </c>
      <c r="I137" s="14">
        <f t="shared" si="65"/>
        <v>53.80091064309363</v>
      </c>
      <c r="J137" s="14">
        <f t="shared" si="66"/>
        <v>5530.6164521724349</v>
      </c>
      <c r="K137" s="14">
        <f t="shared" si="67"/>
        <v>1.6702590638946517E-2</v>
      </c>
      <c r="L137" s="14">
        <f t="shared" si="68"/>
        <v>1.4332263093953626</v>
      </c>
      <c r="M137" s="14">
        <f t="shared" si="69"/>
        <v>55.234136952488996</v>
      </c>
      <c r="N137" s="14">
        <f t="shared" si="70"/>
        <v>5532.0496784818306</v>
      </c>
      <c r="O137" s="14">
        <f t="shared" si="71"/>
        <v>1.0110324333593677</v>
      </c>
      <c r="P137" s="14">
        <f t="shared" si="72"/>
        <v>55.230624707949559</v>
      </c>
      <c r="Q137" s="14">
        <f t="shared" si="73"/>
        <v>23.437422401867071</v>
      </c>
      <c r="R137" s="14">
        <f t="shared" si="74"/>
        <v>23.435143525828199</v>
      </c>
      <c r="S137" s="14">
        <f t="shared" si="75"/>
        <v>52.887381564697044</v>
      </c>
      <c r="T137" s="14">
        <f t="shared" si="76"/>
        <v>19.0686695166726</v>
      </c>
      <c r="U137" s="14">
        <f t="shared" si="77"/>
        <v>4.3018867637092069E-2</v>
      </c>
      <c r="V137" s="14">
        <f t="shared" si="78"/>
        <v>3.6361615726113481</v>
      </c>
      <c r="W137" s="14">
        <f t="shared" si="79"/>
        <v>100.27713476518615</v>
      </c>
      <c r="X137" s="11">
        <f t="shared" si="80"/>
        <v>0.49330822113013095</v>
      </c>
      <c r="Y137" s="11">
        <f t="shared" si="81"/>
        <v>0.21476062456016945</v>
      </c>
      <c r="Z137" s="11">
        <f t="shared" si="82"/>
        <v>0.77185581770009248</v>
      </c>
      <c r="AA137" s="14">
        <f t="shared" si="83"/>
        <v>802.21707812148918</v>
      </c>
      <c r="AB137" s="14">
        <f t="shared" si="84"/>
        <v>729.6361615726114</v>
      </c>
      <c r="AC137" s="14">
        <f t="shared" si="85"/>
        <v>2.4090403931528499</v>
      </c>
      <c r="AD137" s="14">
        <f t="shared" si="60"/>
        <v>6.3683180012210032</v>
      </c>
      <c r="AE137" s="14">
        <f t="shared" si="86"/>
        <v>83.631681998779001</v>
      </c>
      <c r="AF137" s="14">
        <f t="shared" si="87"/>
        <v>1.8012036037506631E-3</v>
      </c>
      <c r="AG137" s="14">
        <f t="shared" si="88"/>
        <v>83.633483202382749</v>
      </c>
      <c r="AH137" s="14">
        <f t="shared" si="61"/>
        <v>200.98720568656847</v>
      </c>
    </row>
    <row r="138" spans="4:34" x14ac:dyDescent="0.3">
      <c r="D138" s="10">
        <f t="shared" si="89"/>
        <v>41776</v>
      </c>
      <c r="E138" s="11">
        <f t="shared" si="62"/>
        <v>0.5</v>
      </c>
      <c r="F138" s="12">
        <f t="shared" si="63"/>
        <v>2456794.6666666665</v>
      </c>
      <c r="G138" s="13">
        <f t="shared" si="64"/>
        <v>0.14372804015514062</v>
      </c>
      <c r="I138" s="14">
        <f t="shared" si="65"/>
        <v>54.78655800564411</v>
      </c>
      <c r="J138" s="14">
        <f t="shared" si="66"/>
        <v>5531.6020524529504</v>
      </c>
      <c r="K138" s="14">
        <f t="shared" si="67"/>
        <v>1.6702589487039132E-2</v>
      </c>
      <c r="L138" s="14">
        <f t="shared" si="68"/>
        <v>1.4114991018745329</v>
      </c>
      <c r="M138" s="14">
        <f t="shared" si="69"/>
        <v>56.198057107518643</v>
      </c>
      <c r="N138" s="14">
        <f t="shared" si="70"/>
        <v>5533.0135515548245</v>
      </c>
      <c r="O138" s="14">
        <f t="shared" si="71"/>
        <v>1.0112441852985468</v>
      </c>
      <c r="P138" s="14">
        <f t="shared" si="72"/>
        <v>56.194540929422416</v>
      </c>
      <c r="Q138" s="14">
        <f t="shared" si="73"/>
        <v>23.437422045831955</v>
      </c>
      <c r="R138" s="14">
        <f t="shared" si="74"/>
        <v>23.435142092824673</v>
      </c>
      <c r="S138" s="14">
        <f t="shared" si="75"/>
        <v>53.878838419855363</v>
      </c>
      <c r="T138" s="14">
        <f t="shared" si="76"/>
        <v>19.297326123555237</v>
      </c>
      <c r="U138" s="14">
        <f t="shared" si="77"/>
        <v>4.3018862226481658E-2</v>
      </c>
      <c r="V138" s="14">
        <f t="shared" si="78"/>
        <v>3.6128189576235235</v>
      </c>
      <c r="W138" s="14">
        <f t="shared" si="79"/>
        <v>100.40019573730341</v>
      </c>
      <c r="X138" s="11">
        <f t="shared" si="80"/>
        <v>0.4933244312794281</v>
      </c>
      <c r="Y138" s="11">
        <f t="shared" si="81"/>
        <v>0.21443499867580754</v>
      </c>
      <c r="Z138" s="11">
        <f t="shared" si="82"/>
        <v>0.77221386388304869</v>
      </c>
      <c r="AA138" s="14">
        <f t="shared" si="83"/>
        <v>803.20156589842725</v>
      </c>
      <c r="AB138" s="14">
        <f t="shared" si="84"/>
        <v>729.6128189576234</v>
      </c>
      <c r="AC138" s="14">
        <f t="shared" si="85"/>
        <v>2.4032047394058509</v>
      </c>
      <c r="AD138" s="14">
        <f t="shared" si="60"/>
        <v>6.1521065586577945</v>
      </c>
      <c r="AE138" s="14">
        <f t="shared" si="86"/>
        <v>83.847893441342208</v>
      </c>
      <c r="AF138" s="14">
        <f t="shared" si="87"/>
        <v>1.7395716000313942E-3</v>
      </c>
      <c r="AG138" s="14">
        <f t="shared" si="88"/>
        <v>83.849633012942235</v>
      </c>
      <c r="AH138" s="14">
        <f t="shared" si="61"/>
        <v>201.67154140848464</v>
      </c>
    </row>
    <row r="139" spans="4:34" x14ac:dyDescent="0.3">
      <c r="D139" s="10">
        <f t="shared" si="89"/>
        <v>41777</v>
      </c>
      <c r="E139" s="11">
        <f t="shared" si="62"/>
        <v>0.5</v>
      </c>
      <c r="F139" s="12">
        <f t="shared" si="63"/>
        <v>2456795.6666666665</v>
      </c>
      <c r="G139" s="13">
        <f t="shared" si="64"/>
        <v>0.14375541866301195</v>
      </c>
      <c r="I139" s="14">
        <f t="shared" si="65"/>
        <v>55.7722053681955</v>
      </c>
      <c r="J139" s="14">
        <f t="shared" si="66"/>
        <v>5532.5876527334667</v>
      </c>
      <c r="K139" s="14">
        <f t="shared" si="67"/>
        <v>1.6702588335131559E-2</v>
      </c>
      <c r="L139" s="14">
        <f t="shared" si="68"/>
        <v>1.3893714523101044</v>
      </c>
      <c r="M139" s="14">
        <f t="shared" si="69"/>
        <v>57.161576820505601</v>
      </c>
      <c r="N139" s="14">
        <f t="shared" si="70"/>
        <v>5533.9770241857768</v>
      </c>
      <c r="O139" s="14">
        <f t="shared" si="71"/>
        <v>1.011452640260661</v>
      </c>
      <c r="P139" s="14">
        <f t="shared" si="72"/>
        <v>57.158056706995751</v>
      </c>
      <c r="Q139" s="14">
        <f t="shared" si="73"/>
        <v>23.437421689796842</v>
      </c>
      <c r="R139" s="14">
        <f t="shared" si="74"/>
        <v>23.435140661768639</v>
      </c>
      <c r="S139" s="14">
        <f t="shared" si="75"/>
        <v>54.872623673230009</v>
      </c>
      <c r="T139" s="14">
        <f t="shared" si="76"/>
        <v>19.520525191539015</v>
      </c>
      <c r="U139" s="14">
        <f t="shared" si="77"/>
        <v>4.3018856823224781E-2</v>
      </c>
      <c r="V139" s="14">
        <f t="shared" si="78"/>
        <v>3.5801792467515989</v>
      </c>
      <c r="W139" s="14">
        <f t="shared" si="79"/>
        <v>100.52071387426018</v>
      </c>
      <c r="X139" s="11">
        <f t="shared" si="80"/>
        <v>0.49334709774531138</v>
      </c>
      <c r="Y139" s="11">
        <f t="shared" si="81"/>
        <v>0.21412289253903308</v>
      </c>
      <c r="Z139" s="11">
        <f t="shared" si="82"/>
        <v>0.77257130295158971</v>
      </c>
      <c r="AA139" s="14">
        <f t="shared" si="83"/>
        <v>804.16571099408145</v>
      </c>
      <c r="AB139" s="14">
        <f t="shared" si="84"/>
        <v>729.58017924675164</v>
      </c>
      <c r="AC139" s="14">
        <f t="shared" si="85"/>
        <v>2.3950448116879102</v>
      </c>
      <c r="AD139" s="14">
        <f t="shared" si="60"/>
        <v>5.9411111776399359</v>
      </c>
      <c r="AE139" s="14">
        <f t="shared" si="86"/>
        <v>84.058888822360061</v>
      </c>
      <c r="AF139" s="14">
        <f t="shared" si="87"/>
        <v>1.6794746133675874E-3</v>
      </c>
      <c r="AG139" s="14">
        <f t="shared" si="88"/>
        <v>84.060568296973429</v>
      </c>
      <c r="AH139" s="14">
        <f t="shared" si="61"/>
        <v>202.36654530579983</v>
      </c>
    </row>
    <row r="140" spans="4:34" x14ac:dyDescent="0.3">
      <c r="D140" s="10">
        <f t="shared" si="89"/>
        <v>41778</v>
      </c>
      <c r="E140" s="11">
        <f t="shared" si="62"/>
        <v>0.5</v>
      </c>
      <c r="F140" s="12">
        <f t="shared" si="63"/>
        <v>2456796.6666666665</v>
      </c>
      <c r="G140" s="13">
        <f t="shared" si="64"/>
        <v>0.14378279717088327</v>
      </c>
      <c r="I140" s="14">
        <f t="shared" si="65"/>
        <v>56.757852730745981</v>
      </c>
      <c r="J140" s="14">
        <f t="shared" si="66"/>
        <v>5533.5732530139803</v>
      </c>
      <c r="K140" s="14">
        <f t="shared" si="67"/>
        <v>1.6702587183223795E-2</v>
      </c>
      <c r="L140" s="14">
        <f t="shared" si="68"/>
        <v>1.3668499416434912</v>
      </c>
      <c r="M140" s="14">
        <f t="shared" si="69"/>
        <v>58.124702672389475</v>
      </c>
      <c r="N140" s="14">
        <f t="shared" si="70"/>
        <v>5534.9401029556238</v>
      </c>
      <c r="O140" s="14">
        <f t="shared" si="71"/>
        <v>1.0116577406729417</v>
      </c>
      <c r="P140" s="14">
        <f t="shared" si="72"/>
        <v>58.121178621612536</v>
      </c>
      <c r="Q140" s="14">
        <f t="shared" si="73"/>
        <v>23.437421333761726</v>
      </c>
      <c r="R140" s="14">
        <f t="shared" si="74"/>
        <v>23.435139232661001</v>
      </c>
      <c r="S140" s="14">
        <f t="shared" si="75"/>
        <v>55.868716098905793</v>
      </c>
      <c r="T140" s="14">
        <f t="shared" si="76"/>
        <v>19.738192953952769</v>
      </c>
      <c r="U140" s="14">
        <f t="shared" si="77"/>
        <v>4.3018851427324867E-2</v>
      </c>
      <c r="V140" s="14">
        <f t="shared" si="78"/>
        <v>3.5383273032395497</v>
      </c>
      <c r="W140" s="14">
        <f t="shared" si="79"/>
        <v>100.63862642373154</v>
      </c>
      <c r="X140" s="11">
        <f t="shared" si="80"/>
        <v>0.4933761615949725</v>
      </c>
      <c r="Y140" s="11">
        <f t="shared" si="81"/>
        <v>0.21382442152905157</v>
      </c>
      <c r="Z140" s="11">
        <f t="shared" si="82"/>
        <v>0.77292790166089342</v>
      </c>
      <c r="AA140" s="14">
        <f t="shared" si="83"/>
        <v>805.1090113898523</v>
      </c>
      <c r="AB140" s="14">
        <f t="shared" si="84"/>
        <v>729.53832730323938</v>
      </c>
      <c r="AC140" s="14">
        <f t="shared" si="85"/>
        <v>2.3845818258098461</v>
      </c>
      <c r="AD140" s="14">
        <f t="shared" si="60"/>
        <v>5.7353584803836162</v>
      </c>
      <c r="AE140" s="14">
        <f t="shared" si="86"/>
        <v>84.26464151961639</v>
      </c>
      <c r="AF140" s="14">
        <f t="shared" si="87"/>
        <v>1.6209150733696974E-3</v>
      </c>
      <c r="AG140" s="14">
        <f t="shared" si="88"/>
        <v>84.266262434689764</v>
      </c>
      <c r="AH140" s="14">
        <f t="shared" si="61"/>
        <v>203.07162360701136</v>
      </c>
    </row>
    <row r="141" spans="4:34" x14ac:dyDescent="0.3">
      <c r="D141" s="10">
        <f t="shared" si="89"/>
        <v>41779</v>
      </c>
      <c r="E141" s="11">
        <f t="shared" si="62"/>
        <v>0.5</v>
      </c>
      <c r="F141" s="12">
        <f t="shared" si="63"/>
        <v>2456797.6666666665</v>
      </c>
      <c r="G141" s="13">
        <f t="shared" si="64"/>
        <v>0.14381017567875459</v>
      </c>
      <c r="I141" s="14">
        <f t="shared" si="65"/>
        <v>57.743500093297371</v>
      </c>
      <c r="J141" s="14">
        <f t="shared" si="66"/>
        <v>5534.5588532944957</v>
      </c>
      <c r="K141" s="14">
        <f t="shared" si="67"/>
        <v>1.6702586031315841E-2</v>
      </c>
      <c r="L141" s="14">
        <f t="shared" si="68"/>
        <v>1.3439412475608292</v>
      </c>
      <c r="M141" s="14">
        <f t="shared" si="69"/>
        <v>59.087441340858199</v>
      </c>
      <c r="N141" s="14">
        <f t="shared" si="70"/>
        <v>5535.9027945420567</v>
      </c>
      <c r="O141" s="14">
        <f t="shared" si="71"/>
        <v>1.0118594299594021</v>
      </c>
      <c r="P141" s="14">
        <f t="shared" si="72"/>
        <v>59.08391335096406</v>
      </c>
      <c r="Q141" s="14">
        <f t="shared" si="73"/>
        <v>23.43742097772661</v>
      </c>
      <c r="R141" s="14">
        <f t="shared" si="74"/>
        <v>23.435137805502684</v>
      </c>
      <c r="S141" s="14">
        <f t="shared" si="75"/>
        <v>56.867091089866669</v>
      </c>
      <c r="T141" s="14">
        <f t="shared" si="76"/>
        <v>19.950256954695696</v>
      </c>
      <c r="U141" s="14">
        <f t="shared" si="77"/>
        <v>4.3018846038785391E-2</v>
      </c>
      <c r="V141" s="14">
        <f t="shared" si="78"/>
        <v>3.4873616103299008</v>
      </c>
      <c r="W141" s="14">
        <f t="shared" si="79"/>
        <v>100.75387074127278</v>
      </c>
      <c r="X141" s="11">
        <f t="shared" si="80"/>
        <v>0.49341155443727092</v>
      </c>
      <c r="Y141" s="11">
        <f t="shared" si="81"/>
        <v>0.21353969126706873</v>
      </c>
      <c r="Z141" s="11">
        <f t="shared" si="82"/>
        <v>0.7732834176074731</v>
      </c>
      <c r="AA141" s="14">
        <f t="shared" si="83"/>
        <v>806.03096593018222</v>
      </c>
      <c r="AB141" s="14">
        <f t="shared" si="84"/>
        <v>729.48736161033003</v>
      </c>
      <c r="AC141" s="14">
        <f t="shared" si="85"/>
        <v>2.3718404025825066</v>
      </c>
      <c r="AD141" s="14">
        <f t="shared" si="60"/>
        <v>5.5348711415084351</v>
      </c>
      <c r="AE141" s="14">
        <f t="shared" si="86"/>
        <v>84.465128858491568</v>
      </c>
      <c r="AF141" s="14">
        <f t="shared" si="87"/>
        <v>1.5638945979217973E-3</v>
      </c>
      <c r="AG141" s="14">
        <f t="shared" si="88"/>
        <v>84.46669275308949</v>
      </c>
      <c r="AH141" s="14">
        <f t="shared" si="61"/>
        <v>203.78604848954697</v>
      </c>
    </row>
    <row r="142" spans="4:34" x14ac:dyDescent="0.3">
      <c r="D142" s="10">
        <f t="shared" si="89"/>
        <v>41780</v>
      </c>
      <c r="E142" s="11">
        <f t="shared" si="62"/>
        <v>0.5</v>
      </c>
      <c r="F142" s="12">
        <f t="shared" si="63"/>
        <v>2456798.6666666665</v>
      </c>
      <c r="G142" s="13">
        <f t="shared" si="64"/>
        <v>0.14383755418662592</v>
      </c>
      <c r="I142" s="14">
        <f t="shared" si="65"/>
        <v>58.72914745584967</v>
      </c>
      <c r="J142" s="14">
        <f t="shared" si="66"/>
        <v>5535.5444535750103</v>
      </c>
      <c r="K142" s="14">
        <f t="shared" si="67"/>
        <v>1.6702584879407695E-2</v>
      </c>
      <c r="L142" s="14">
        <f t="shared" si="68"/>
        <v>1.3206521425418585</v>
      </c>
      <c r="M142" s="14">
        <f t="shared" si="69"/>
        <v>60.04979959839153</v>
      </c>
      <c r="N142" s="14">
        <f t="shared" si="70"/>
        <v>5536.8651057175521</v>
      </c>
      <c r="O142" s="14">
        <f t="shared" si="71"/>
        <v>1.0120576525529099</v>
      </c>
      <c r="P142" s="14">
        <f t="shared" si="72"/>
        <v>60.046267667533456</v>
      </c>
      <c r="Q142" s="14">
        <f t="shared" si="73"/>
        <v>23.437420621691498</v>
      </c>
      <c r="R142" s="14">
        <f t="shared" si="74"/>
        <v>23.435136380294605</v>
      </c>
      <c r="S142" s="14">
        <f t="shared" si="75"/>
        <v>57.867720653296345</v>
      </c>
      <c r="T142" s="14">
        <f t="shared" si="76"/>
        <v>20.156646107016453</v>
      </c>
      <c r="U142" s="14">
        <f t="shared" si="77"/>
        <v>4.3018840657609816E-2</v>
      </c>
      <c r="V142" s="14">
        <f t="shared" si="78"/>
        <v>3.4273942779500177</v>
      </c>
      <c r="W142" s="14">
        <f t="shared" si="79"/>
        <v>100.8663843877797</v>
      </c>
      <c r="X142" s="11">
        <f t="shared" si="80"/>
        <v>0.49345319841809027</v>
      </c>
      <c r="Y142" s="11">
        <f t="shared" si="81"/>
        <v>0.21326879734092441</v>
      </c>
      <c r="Z142" s="11">
        <f t="shared" si="82"/>
        <v>0.77363759949525612</v>
      </c>
      <c r="AA142" s="14">
        <f t="shared" si="83"/>
        <v>806.93107510223763</v>
      </c>
      <c r="AB142" s="14">
        <f t="shared" si="84"/>
        <v>729.42739427795004</v>
      </c>
      <c r="AC142" s="14">
        <f t="shared" si="85"/>
        <v>2.3568485694875108</v>
      </c>
      <c r="AD142" s="14">
        <f t="shared" si="60"/>
        <v>5.3396677235470991</v>
      </c>
      <c r="AE142" s="14">
        <f t="shared" si="86"/>
        <v>84.660332276452905</v>
      </c>
      <c r="AF142" s="14">
        <f t="shared" si="87"/>
        <v>1.5084139369969554E-3</v>
      </c>
      <c r="AG142" s="14">
        <f t="shared" si="88"/>
        <v>84.661840690389909</v>
      </c>
      <c r="AH142" s="14">
        <f t="shared" si="61"/>
        <v>204.5089399150722</v>
      </c>
    </row>
    <row r="143" spans="4:34" x14ac:dyDescent="0.3">
      <c r="D143" s="10">
        <f t="shared" si="89"/>
        <v>41781</v>
      </c>
      <c r="E143" s="11">
        <f t="shared" si="62"/>
        <v>0.5</v>
      </c>
      <c r="F143" s="12">
        <f t="shared" si="63"/>
        <v>2456799.6666666665</v>
      </c>
      <c r="G143" s="13">
        <f t="shared" si="64"/>
        <v>0.14386493269449724</v>
      </c>
      <c r="I143" s="14">
        <f t="shared" si="65"/>
        <v>59.71479481840197</v>
      </c>
      <c r="J143" s="14">
        <f t="shared" si="66"/>
        <v>5536.5300538555239</v>
      </c>
      <c r="K143" s="14">
        <f t="shared" si="67"/>
        <v>1.6702583727499363E-2</v>
      </c>
      <c r="L143" s="14">
        <f t="shared" si="68"/>
        <v>1.296989491901702</v>
      </c>
      <c r="M143" s="14">
        <f t="shared" si="69"/>
        <v>61.011784310303675</v>
      </c>
      <c r="N143" s="14">
        <f t="shared" si="70"/>
        <v>5537.8270433474254</v>
      </c>
      <c r="O143" s="14">
        <f t="shared" si="71"/>
        <v>1.012252353906981</v>
      </c>
      <c r="P143" s="14">
        <f t="shared" si="72"/>
        <v>61.00824843663829</v>
      </c>
      <c r="Q143" s="14">
        <f t="shared" si="73"/>
        <v>23.437420265656382</v>
      </c>
      <c r="R143" s="14">
        <f t="shared" si="74"/>
        <v>23.435134957037672</v>
      </c>
      <c r="S143" s="14">
        <f t="shared" si="75"/>
        <v>58.870573411803747</v>
      </c>
      <c r="T143" s="14">
        <f t="shared" si="76"/>
        <v>20.357290753020671</v>
      </c>
      <c r="U143" s="14">
        <f t="shared" si="77"/>
        <v>4.3018835283801564E-2</v>
      </c>
      <c r="V143" s="14">
        <f t="shared" si="78"/>
        <v>3.3585510236916831</v>
      </c>
      <c r="W143" s="14">
        <f t="shared" si="79"/>
        <v>100.97610523040356</v>
      </c>
      <c r="X143" s="11">
        <f t="shared" si="80"/>
        <v>0.49350100623354742</v>
      </c>
      <c r="Y143" s="11">
        <f t="shared" si="81"/>
        <v>0.21301182503798199</v>
      </c>
      <c r="Z143" s="11">
        <f t="shared" si="82"/>
        <v>0.77399018742911285</v>
      </c>
      <c r="AA143" s="14">
        <f t="shared" si="83"/>
        <v>807.80884184322849</v>
      </c>
      <c r="AB143" s="14">
        <f t="shared" si="84"/>
        <v>729.35855102369169</v>
      </c>
      <c r="AC143" s="14">
        <f t="shared" si="85"/>
        <v>2.3396377559229222</v>
      </c>
      <c r="AD143" s="14">
        <f t="shared" si="60"/>
        <v>5.1497625203952051</v>
      </c>
      <c r="AE143" s="14">
        <f t="shared" si="86"/>
        <v>84.8502374796048</v>
      </c>
      <c r="AF143" s="14">
        <f t="shared" si="87"/>
        <v>1.4544729184884791E-3</v>
      </c>
      <c r="AG143" s="14">
        <f t="shared" si="88"/>
        <v>84.851691952523282</v>
      </c>
      <c r="AH143" s="14">
        <f t="shared" si="61"/>
        <v>205.23924564428862</v>
      </c>
    </row>
    <row r="144" spans="4:34" x14ac:dyDescent="0.3">
      <c r="D144" s="10">
        <f t="shared" si="89"/>
        <v>41782</v>
      </c>
      <c r="E144" s="11">
        <f t="shared" si="62"/>
        <v>0.5</v>
      </c>
      <c r="F144" s="12">
        <f t="shared" si="63"/>
        <v>2456800.6666666665</v>
      </c>
      <c r="G144" s="13">
        <f t="shared" si="64"/>
        <v>0.14389231120236856</v>
      </c>
      <c r="I144" s="14">
        <f t="shared" si="65"/>
        <v>60.700442180955179</v>
      </c>
      <c r="J144" s="14">
        <f t="shared" si="66"/>
        <v>5537.5156541360384</v>
      </c>
      <c r="K144" s="14">
        <f t="shared" si="67"/>
        <v>1.6702582575590839E-2</v>
      </c>
      <c r="L144" s="14">
        <f t="shared" si="68"/>
        <v>1.2729602518270788</v>
      </c>
      <c r="M144" s="14">
        <f t="shared" si="69"/>
        <v>61.973402432782258</v>
      </c>
      <c r="N144" s="14">
        <f t="shared" si="70"/>
        <v>5538.7886143878659</v>
      </c>
      <c r="O144" s="14">
        <f t="shared" si="71"/>
        <v>1.0124434805072808</v>
      </c>
      <c r="P144" s="14">
        <f t="shared" si="72"/>
        <v>61.969862614469555</v>
      </c>
      <c r="Q144" s="14">
        <f t="shared" si="73"/>
        <v>23.437419909621269</v>
      </c>
      <c r="R144" s="14">
        <f t="shared" si="74"/>
        <v>23.435133535732803</v>
      </c>
      <c r="S144" s="14">
        <f t="shared" si="75"/>
        <v>59.875614610806458</v>
      </c>
      <c r="T144" s="14">
        <f t="shared" si="76"/>
        <v>20.552122723767887</v>
      </c>
      <c r="U144" s="14">
        <f t="shared" si="77"/>
        <v>4.301882991736411E-2</v>
      </c>
      <c r="V144" s="14">
        <f t="shared" si="78"/>
        <v>3.2809711274130451</v>
      </c>
      <c r="W144" s="14">
        <f t="shared" si="79"/>
        <v>101.0829715466797</v>
      </c>
      <c r="X144" s="11">
        <f t="shared" si="80"/>
        <v>0.49355488116151869</v>
      </c>
      <c r="Y144" s="11">
        <f t="shared" si="81"/>
        <v>0.21276884908740842</v>
      </c>
      <c r="Z144" s="11">
        <f t="shared" si="82"/>
        <v>0.77434091323562892</v>
      </c>
      <c r="AA144" s="14">
        <f t="shared" si="83"/>
        <v>808.66377237343761</v>
      </c>
      <c r="AB144" s="14">
        <f t="shared" si="84"/>
        <v>729.28097112741307</v>
      </c>
      <c r="AC144" s="14">
        <f t="shared" si="85"/>
        <v>2.3202427818532669</v>
      </c>
      <c r="AD144" s="14">
        <f t="shared" si="60"/>
        <v>4.965165414135547</v>
      </c>
      <c r="AE144" s="14">
        <f t="shared" si="86"/>
        <v>85.034834585864459</v>
      </c>
      <c r="AF144" s="14">
        <f t="shared" si="87"/>
        <v>0</v>
      </c>
      <c r="AG144" s="14">
        <f t="shared" si="88"/>
        <v>85.034834585864459</v>
      </c>
      <c r="AH144" s="14">
        <f t="shared" si="61"/>
        <v>205.97571936133855</v>
      </c>
    </row>
    <row r="145" spans="4:34" x14ac:dyDescent="0.3">
      <c r="D145" s="10">
        <f t="shared" si="89"/>
        <v>41783</v>
      </c>
      <c r="E145" s="11">
        <f t="shared" si="62"/>
        <v>0.5</v>
      </c>
      <c r="F145" s="12">
        <f t="shared" si="63"/>
        <v>2456801.6666666665</v>
      </c>
      <c r="G145" s="13">
        <f t="shared" si="64"/>
        <v>0.14391968971023988</v>
      </c>
      <c r="I145" s="14">
        <f t="shared" si="65"/>
        <v>61.686089543509297</v>
      </c>
      <c r="J145" s="14">
        <f t="shared" si="66"/>
        <v>5538.5012544165529</v>
      </c>
      <c r="K145" s="14">
        <f t="shared" si="67"/>
        <v>1.6702581423682125E-2</v>
      </c>
      <c r="L145" s="14">
        <f t="shared" si="68"/>
        <v>1.2485714674069235</v>
      </c>
      <c r="M145" s="14">
        <f t="shared" si="69"/>
        <v>62.934661010916223</v>
      </c>
      <c r="N145" s="14">
        <f t="shared" si="70"/>
        <v>5539.7498258839596</v>
      </c>
      <c r="O145" s="14">
        <f t="shared" si="71"/>
        <v>1.0126309798828441</v>
      </c>
      <c r="P145" s="14">
        <f t="shared" si="72"/>
        <v>62.931117246119562</v>
      </c>
      <c r="Q145" s="14">
        <f t="shared" si="73"/>
        <v>23.437419553586153</v>
      </c>
      <c r="R145" s="14">
        <f t="shared" si="74"/>
        <v>23.435132116380899</v>
      </c>
      <c r="S145" s="14">
        <f t="shared" si="75"/>
        <v>60.882806132285396</v>
      </c>
      <c r="T145" s="14">
        <f t="shared" si="76"/>
        <v>20.741075399811013</v>
      </c>
      <c r="U145" s="14">
        <f t="shared" si="77"/>
        <v>4.3018824558300861E-2</v>
      </c>
      <c r="V145" s="14">
        <f t="shared" si="78"/>
        <v>3.1948073588839665</v>
      </c>
      <c r="W145" s="14">
        <f t="shared" si="79"/>
        <v>101.18692213160091</v>
      </c>
      <c r="X145" s="11">
        <f t="shared" si="80"/>
        <v>0.49361471711188615</v>
      </c>
      <c r="Y145" s="11">
        <f t="shared" si="81"/>
        <v>0.21253993341299474</v>
      </c>
      <c r="Z145" s="11">
        <f t="shared" si="82"/>
        <v>0.77468950081077759</v>
      </c>
      <c r="AA145" s="14">
        <f t="shared" si="83"/>
        <v>809.49537705280727</v>
      </c>
      <c r="AB145" s="14">
        <f t="shared" si="84"/>
        <v>729.19480735888396</v>
      </c>
      <c r="AC145" s="14">
        <f t="shared" si="85"/>
        <v>2.2987018397209908</v>
      </c>
      <c r="AD145" s="14">
        <f t="shared" si="60"/>
        <v>4.7858817519775689</v>
      </c>
      <c r="AE145" s="14">
        <f t="shared" si="86"/>
        <v>85.21411824802243</v>
      </c>
      <c r="AF145" s="14">
        <f t="shared" si="87"/>
        <v>0</v>
      </c>
      <c r="AG145" s="14">
        <f t="shared" si="88"/>
        <v>85.21411824802243</v>
      </c>
      <c r="AH145" s="14">
        <f t="shared" si="61"/>
        <v>206.71689686508682</v>
      </c>
    </row>
    <row r="146" spans="4:34" x14ac:dyDescent="0.3">
      <c r="D146" s="10">
        <f t="shared" si="89"/>
        <v>41784</v>
      </c>
      <c r="E146" s="11">
        <f t="shared" si="62"/>
        <v>0.5</v>
      </c>
      <c r="F146" s="12">
        <f t="shared" si="63"/>
        <v>2456802.6666666665</v>
      </c>
      <c r="G146" s="13">
        <f t="shared" si="64"/>
        <v>0.14394706821811121</v>
      </c>
      <c r="I146" s="14">
        <f t="shared" si="65"/>
        <v>62.671736906063416</v>
      </c>
      <c r="J146" s="14">
        <f t="shared" si="66"/>
        <v>5539.4868546970656</v>
      </c>
      <c r="K146" s="14">
        <f t="shared" si="67"/>
        <v>1.670258027177322E-2</v>
      </c>
      <c r="L146" s="14">
        <f t="shared" si="68"/>
        <v>1.2238302706576931</v>
      </c>
      <c r="M146" s="14">
        <f t="shared" si="69"/>
        <v>63.895567176721109</v>
      </c>
      <c r="N146" s="14">
        <f t="shared" si="70"/>
        <v>5540.710684967723</v>
      </c>
      <c r="O146" s="14">
        <f t="shared" si="71"/>
        <v>1.0128148006170112</v>
      </c>
      <c r="P146" s="14">
        <f t="shared" si="72"/>
        <v>63.892019463607227</v>
      </c>
      <c r="Q146" s="14">
        <f t="shared" si="73"/>
        <v>23.437419197551041</v>
      </c>
      <c r="R146" s="14">
        <f t="shared" si="74"/>
        <v>23.435130698982874</v>
      </c>
      <c r="S146" s="14">
        <f t="shared" si="75"/>
        <v>61.892106515123601</v>
      </c>
      <c r="T146" s="14">
        <f t="shared" si="76"/>
        <v>20.924083772028251</v>
      </c>
      <c r="U146" s="14">
        <f t="shared" si="77"/>
        <v>4.3018819206615239E-2</v>
      </c>
      <c r="V146" s="14">
        <f t="shared" si="78"/>
        <v>3.1002258779805159</v>
      </c>
      <c r="W146" s="14">
        <f t="shared" si="79"/>
        <v>101.28789640734171</v>
      </c>
      <c r="X146" s="11">
        <f t="shared" si="80"/>
        <v>0.49368039869584684</v>
      </c>
      <c r="Y146" s="11">
        <f t="shared" si="81"/>
        <v>0.21232513089767546</v>
      </c>
      <c r="Z146" s="11">
        <f t="shared" si="82"/>
        <v>0.77503566649401834</v>
      </c>
      <c r="AA146" s="14">
        <f t="shared" si="83"/>
        <v>810.30317125873364</v>
      </c>
      <c r="AB146" s="14">
        <f t="shared" si="84"/>
        <v>729.10022587798039</v>
      </c>
      <c r="AC146" s="14">
        <f t="shared" si="85"/>
        <v>2.2750564694950981</v>
      </c>
      <c r="AD146" s="14">
        <f t="shared" si="60"/>
        <v>4.6119122515300415</v>
      </c>
      <c r="AE146" s="14">
        <f t="shared" si="86"/>
        <v>85.388087748469957</v>
      </c>
      <c r="AF146" s="14">
        <f t="shared" si="87"/>
        <v>0</v>
      </c>
      <c r="AG146" s="14">
        <f t="shared" si="88"/>
        <v>85.388087748469957</v>
      </c>
      <c r="AH146" s="14">
        <f t="shared" si="61"/>
        <v>207.46107032069213</v>
      </c>
    </row>
    <row r="147" spans="4:34" x14ac:dyDescent="0.3">
      <c r="D147" s="10">
        <f t="shared" si="89"/>
        <v>41785</v>
      </c>
      <c r="E147" s="11">
        <f t="shared" si="62"/>
        <v>0.5</v>
      </c>
      <c r="F147" s="12">
        <f t="shared" si="63"/>
        <v>2456803.6666666665</v>
      </c>
      <c r="G147" s="13">
        <f t="shared" si="64"/>
        <v>0.14397444672598253</v>
      </c>
      <c r="I147" s="14">
        <f t="shared" si="65"/>
        <v>63.657384268617534</v>
      </c>
      <c r="J147" s="14">
        <f t="shared" si="66"/>
        <v>5540.4724549775792</v>
      </c>
      <c r="K147" s="14">
        <f t="shared" si="67"/>
        <v>1.6702579119864124E-2</v>
      </c>
      <c r="L147" s="14">
        <f t="shared" si="68"/>
        <v>1.1987438785437419</v>
      </c>
      <c r="M147" s="14">
        <f t="shared" si="69"/>
        <v>64.856128147161272</v>
      </c>
      <c r="N147" s="14">
        <f t="shared" si="70"/>
        <v>5541.6711988561228</v>
      </c>
      <c r="O147" s="14">
        <f t="shared" si="71"/>
        <v>1.0129948923580818</v>
      </c>
      <c r="P147" s="14">
        <f t="shared" si="72"/>
        <v>64.852576483900279</v>
      </c>
      <c r="Q147" s="14">
        <f t="shared" si="73"/>
        <v>23.437418841515925</v>
      </c>
      <c r="R147" s="14">
        <f t="shared" si="74"/>
        <v>23.435129283539634</v>
      </c>
      <c r="S147" s="14">
        <f t="shared" si="75"/>
        <v>62.903470982214522</v>
      </c>
      <c r="T147" s="14">
        <f t="shared" si="76"/>
        <v>21.101084502588819</v>
      </c>
      <c r="U147" s="14">
        <f t="shared" si="77"/>
        <v>4.3018813862310684E-2</v>
      </c>
      <c r="V147" s="14">
        <f t="shared" si="78"/>
        <v>2.9974061070270945</v>
      </c>
      <c r="W147" s="14">
        <f t="shared" si="79"/>
        <v>101.38583453531099</v>
      </c>
      <c r="X147" s="11">
        <f t="shared" si="80"/>
        <v>0.49375180131456448</v>
      </c>
      <c r="Y147" s="11">
        <f t="shared" si="81"/>
        <v>0.21212448316092286</v>
      </c>
      <c r="Z147" s="11">
        <f t="shared" si="82"/>
        <v>0.77537911946820615</v>
      </c>
      <c r="AA147" s="14">
        <f t="shared" si="83"/>
        <v>811.08667628248793</v>
      </c>
      <c r="AB147" s="14">
        <f t="shared" si="84"/>
        <v>728.99740610702702</v>
      </c>
      <c r="AC147" s="14">
        <f t="shared" si="85"/>
        <v>2.2493515267567545</v>
      </c>
      <c r="AD147" s="14">
        <f t="shared" si="60"/>
        <v>4.4432529443227784</v>
      </c>
      <c r="AE147" s="14">
        <f t="shared" si="86"/>
        <v>85.556747055677221</v>
      </c>
      <c r="AF147" s="14">
        <f t="shared" si="87"/>
        <v>0</v>
      </c>
      <c r="AG147" s="14">
        <f t="shared" si="88"/>
        <v>85.556747055677221</v>
      </c>
      <c r="AH147" s="14">
        <f t="shared" si="61"/>
        <v>208.20626061262109</v>
      </c>
    </row>
    <row r="148" spans="4:34" x14ac:dyDescent="0.3">
      <c r="D148" s="10">
        <f t="shared" si="89"/>
        <v>41786</v>
      </c>
      <c r="E148" s="11">
        <f t="shared" si="62"/>
        <v>0.5</v>
      </c>
      <c r="F148" s="12">
        <f t="shared" si="63"/>
        <v>2456804.6666666665</v>
      </c>
      <c r="G148" s="13">
        <f t="shared" si="64"/>
        <v>0.14400182523385383</v>
      </c>
      <c r="I148" s="14">
        <f t="shared" si="65"/>
        <v>64.643031631171652</v>
      </c>
      <c r="J148" s="14">
        <f t="shared" si="66"/>
        <v>5541.4580552580919</v>
      </c>
      <c r="K148" s="14">
        <f t="shared" si="67"/>
        <v>1.6702577967954841E-2</v>
      </c>
      <c r="L148" s="14">
        <f t="shared" si="68"/>
        <v>1.1733195909936462</v>
      </c>
      <c r="M148" s="14">
        <f t="shared" si="69"/>
        <v>65.816351222165295</v>
      </c>
      <c r="N148" s="14">
        <f t="shared" si="70"/>
        <v>5542.6313748490857</v>
      </c>
      <c r="O148" s="14">
        <f t="shared" si="71"/>
        <v>1.0131712058296896</v>
      </c>
      <c r="P148" s="14">
        <f t="shared" si="72"/>
        <v>65.812795606930663</v>
      </c>
      <c r="Q148" s="14">
        <f t="shared" si="73"/>
        <v>23.437418485480812</v>
      </c>
      <c r="R148" s="14">
        <f t="shared" si="74"/>
        <v>23.435127870052085</v>
      </c>
      <c r="S148" s="14">
        <f t="shared" si="75"/>
        <v>63.916851474500447</v>
      </c>
      <c r="T148" s="14">
        <f t="shared" si="76"/>
        <v>21.272015985887489</v>
      </c>
      <c r="U148" s="14">
        <f t="shared" si="77"/>
        <v>4.3018808525390625E-2</v>
      </c>
      <c r="V148" s="14">
        <f t="shared" si="78"/>
        <v>2.8865405749784454</v>
      </c>
      <c r="W148" s="14">
        <f t="shared" si="79"/>
        <v>101.48067753018567</v>
      </c>
      <c r="X148" s="11">
        <f t="shared" si="80"/>
        <v>0.49382879126737611</v>
      </c>
      <c r="Y148" s="11">
        <f t="shared" si="81"/>
        <v>0.21193802035019366</v>
      </c>
      <c r="Z148" s="11">
        <f t="shared" si="82"/>
        <v>0.77571956218455851</v>
      </c>
      <c r="AA148" s="14">
        <f t="shared" si="83"/>
        <v>811.84542024148539</v>
      </c>
      <c r="AB148" s="14">
        <f t="shared" si="84"/>
        <v>728.88654057497843</v>
      </c>
      <c r="AC148" s="14">
        <f t="shared" si="85"/>
        <v>2.2216351437446065</v>
      </c>
      <c r="AD148" s="14">
        <f t="shared" si="60"/>
        <v>4.2798951693778751</v>
      </c>
      <c r="AE148" s="14">
        <f t="shared" si="86"/>
        <v>85.72010483062212</v>
      </c>
      <c r="AF148" s="14">
        <f t="shared" si="87"/>
        <v>0</v>
      </c>
      <c r="AG148" s="14">
        <f t="shared" si="88"/>
        <v>85.72010483062212</v>
      </c>
      <c r="AH148" s="14">
        <f t="shared" si="61"/>
        <v>208.95018790119971</v>
      </c>
    </row>
    <row r="149" spans="4:34" x14ac:dyDescent="0.3">
      <c r="D149" s="10">
        <f t="shared" si="89"/>
        <v>41787</v>
      </c>
      <c r="E149" s="11">
        <f t="shared" si="62"/>
        <v>0.5</v>
      </c>
      <c r="F149" s="12">
        <f t="shared" si="63"/>
        <v>2456805.6666666665</v>
      </c>
      <c r="G149" s="13">
        <f t="shared" si="64"/>
        <v>0.14402920374172515</v>
      </c>
      <c r="I149" s="14">
        <f t="shared" si="65"/>
        <v>65.62867899372668</v>
      </c>
      <c r="J149" s="14">
        <f t="shared" si="66"/>
        <v>5542.4436555386037</v>
      </c>
      <c r="K149" s="14">
        <f t="shared" si="67"/>
        <v>1.6702576816045367E-2</v>
      </c>
      <c r="L149" s="14">
        <f t="shared" si="68"/>
        <v>1.1475647889118525</v>
      </c>
      <c r="M149" s="14">
        <f t="shared" si="69"/>
        <v>66.776243782638531</v>
      </c>
      <c r="N149" s="14">
        <f t="shared" si="70"/>
        <v>5543.5912203275157</v>
      </c>
      <c r="O149" s="14">
        <f t="shared" si="71"/>
        <v>1.0133436928408983</v>
      </c>
      <c r="P149" s="14">
        <f t="shared" si="72"/>
        <v>66.772684213607121</v>
      </c>
      <c r="Q149" s="14">
        <f t="shared" si="73"/>
        <v>23.437418129445696</v>
      </c>
      <c r="R149" s="14">
        <f t="shared" si="74"/>
        <v>23.435126458521125</v>
      </c>
      <c r="S149" s="14">
        <f t="shared" si="75"/>
        <v>64.932196692087089</v>
      </c>
      <c r="T149" s="14">
        <f t="shared" si="76"/>
        <v>21.436818409279301</v>
      </c>
      <c r="U149" s="14">
        <f t="shared" si="77"/>
        <v>4.3018803195858435E-2</v>
      </c>
      <c r="V149" s="14">
        <f t="shared" si="78"/>
        <v>2.7678347332359796</v>
      </c>
      <c r="W149" s="14">
        <f t="shared" si="79"/>
        <v>101.57236737555229</v>
      </c>
      <c r="X149" s="11">
        <f t="shared" si="80"/>
        <v>0.49391122587969721</v>
      </c>
      <c r="Y149" s="11">
        <f t="shared" si="81"/>
        <v>0.21176576094760755</v>
      </c>
      <c r="Z149" s="11">
        <f t="shared" si="82"/>
        <v>0.77605669081178696</v>
      </c>
      <c r="AA149" s="14">
        <f t="shared" si="83"/>
        <v>812.57893900441832</v>
      </c>
      <c r="AB149" s="14">
        <f t="shared" si="84"/>
        <v>728.76783473323599</v>
      </c>
      <c r="AC149" s="14">
        <f t="shared" si="85"/>
        <v>2.1919586833089966</v>
      </c>
      <c r="AD149" s="14">
        <f t="shared" si="60"/>
        <v>4.1218256306946177</v>
      </c>
      <c r="AE149" s="14">
        <f t="shared" si="86"/>
        <v>85.878174369305384</v>
      </c>
      <c r="AF149" s="14">
        <f t="shared" si="87"/>
        <v>0</v>
      </c>
      <c r="AG149" s="14">
        <f t="shared" si="88"/>
        <v>85.878174369305384</v>
      </c>
      <c r="AH149" s="14">
        <f t="shared" si="61"/>
        <v>209.69024056157784</v>
      </c>
    </row>
    <row r="150" spans="4:34" x14ac:dyDescent="0.3">
      <c r="D150" s="10">
        <f t="shared" si="89"/>
        <v>41788</v>
      </c>
      <c r="E150" s="11">
        <f t="shared" si="62"/>
        <v>0.5</v>
      </c>
      <c r="F150" s="12">
        <f t="shared" si="63"/>
        <v>2456806.6666666665</v>
      </c>
      <c r="G150" s="13">
        <f t="shared" si="64"/>
        <v>0.14405658224959647</v>
      </c>
      <c r="I150" s="14">
        <f t="shared" si="65"/>
        <v>66.614326356282618</v>
      </c>
      <c r="J150" s="14">
        <f t="shared" si="66"/>
        <v>5543.4292558191164</v>
      </c>
      <c r="K150" s="14">
        <f t="shared" si="67"/>
        <v>1.6702575664135706E-2</v>
      </c>
      <c r="L150" s="14">
        <f t="shared" si="68"/>
        <v>1.1214869321867331</v>
      </c>
      <c r="M150" s="14">
        <f t="shared" si="69"/>
        <v>67.735813288469345</v>
      </c>
      <c r="N150" s="14">
        <f t="shared" si="70"/>
        <v>5544.550742751303</v>
      </c>
      <c r="O150" s="14">
        <f t="shared" si="71"/>
        <v>1.013512306296021</v>
      </c>
      <c r="P150" s="14">
        <f t="shared" si="72"/>
        <v>67.732249763821386</v>
      </c>
      <c r="Q150" s="14">
        <f t="shared" si="73"/>
        <v>23.437417773410584</v>
      </c>
      <c r="R150" s="14">
        <f t="shared" si="74"/>
        <v>23.435125048947665</v>
      </c>
      <c r="S150" s="14">
        <f t="shared" si="75"/>
        <v>65.949452142548225</v>
      </c>
      <c r="T150" s="14">
        <f t="shared" si="76"/>
        <v>21.595433813439517</v>
      </c>
      <c r="U150" s="14">
        <f t="shared" si="77"/>
        <v>4.3018797873717533E-2</v>
      </c>
      <c r="V150" s="14">
        <f t="shared" si="78"/>
        <v>2.6415067429873265</v>
      </c>
      <c r="W150" s="14">
        <f t="shared" si="79"/>
        <v>101.66084714076004</v>
      </c>
      <c r="X150" s="11">
        <f t="shared" si="80"/>
        <v>0.49399895365070329</v>
      </c>
      <c r="Y150" s="11">
        <f t="shared" si="81"/>
        <v>0.21160771159303648</v>
      </c>
      <c r="Z150" s="11">
        <f t="shared" si="82"/>
        <v>0.77639019570837009</v>
      </c>
      <c r="AA150" s="14">
        <f t="shared" si="83"/>
        <v>813.28677712608032</v>
      </c>
      <c r="AB150" s="14">
        <f t="shared" si="84"/>
        <v>728.6415067429873</v>
      </c>
      <c r="AC150" s="14">
        <f t="shared" si="85"/>
        <v>2.1603766857468258</v>
      </c>
      <c r="AD150" s="14">
        <f t="shared" si="60"/>
        <v>3.9690265347420643</v>
      </c>
      <c r="AE150" s="14">
        <f t="shared" si="86"/>
        <v>86.030973465257929</v>
      </c>
      <c r="AF150" s="14">
        <f t="shared" si="87"/>
        <v>0</v>
      </c>
      <c r="AG150" s="14">
        <f t="shared" si="88"/>
        <v>86.030973465257929</v>
      </c>
      <c r="AH150" s="14">
        <f t="shared" si="61"/>
        <v>210.42344277981798</v>
      </c>
    </row>
    <row r="151" spans="4:34" x14ac:dyDescent="0.3">
      <c r="D151" s="10">
        <f t="shared" si="89"/>
        <v>41789</v>
      </c>
      <c r="E151" s="11">
        <f t="shared" si="62"/>
        <v>0.5</v>
      </c>
      <c r="F151" s="12">
        <f t="shared" si="63"/>
        <v>2456807.6666666665</v>
      </c>
      <c r="G151" s="13">
        <f t="shared" si="64"/>
        <v>0.14408396075746779</v>
      </c>
      <c r="I151" s="14">
        <f t="shared" si="65"/>
        <v>67.599973718838555</v>
      </c>
      <c r="J151" s="14">
        <f t="shared" si="66"/>
        <v>5544.4148560996291</v>
      </c>
      <c r="K151" s="14">
        <f t="shared" si="67"/>
        <v>1.670257451222585E-2</v>
      </c>
      <c r="L151" s="14">
        <f t="shared" si="68"/>
        <v>1.0950935576953276</v>
      </c>
      <c r="M151" s="14">
        <f t="shared" si="69"/>
        <v>68.695067276533877</v>
      </c>
      <c r="N151" s="14">
        <f t="shared" si="70"/>
        <v>5545.5099496573248</v>
      </c>
      <c r="O151" s="14">
        <f t="shared" si="71"/>
        <v>1.0136770002041644</v>
      </c>
      <c r="P151" s="14">
        <f t="shared" si="72"/>
        <v>68.69149979445298</v>
      </c>
      <c r="Q151" s="14">
        <f t="shared" si="73"/>
        <v>23.437417417375471</v>
      </c>
      <c r="R151" s="14">
        <f t="shared" si="74"/>
        <v>23.435123641332599</v>
      </c>
      <c r="S151" s="14">
        <f t="shared" si="75"/>
        <v>66.968560196516236</v>
      </c>
      <c r="T151" s="14">
        <f t="shared" si="76"/>
        <v>21.74780615217157</v>
      </c>
      <c r="U151" s="14">
        <f t="shared" si="77"/>
        <v>4.3018792558971335E-2</v>
      </c>
      <c r="V151" s="14">
        <f t="shared" si="78"/>
        <v>2.5077872340608556</v>
      </c>
      <c r="W151" s="14">
        <f t="shared" si="79"/>
        <v>101.74606109856693</v>
      </c>
      <c r="X151" s="11">
        <f t="shared" si="80"/>
        <v>0.49409181442079109</v>
      </c>
      <c r="Y151" s="11">
        <f t="shared" si="81"/>
        <v>0.21146386692477184</v>
      </c>
      <c r="Z151" s="11">
        <f t="shared" si="82"/>
        <v>0.77671976191681025</v>
      </c>
      <c r="AA151" s="14">
        <f t="shared" si="83"/>
        <v>813.96848878853541</v>
      </c>
      <c r="AB151" s="14">
        <f t="shared" si="84"/>
        <v>728.50778723406074</v>
      </c>
      <c r="AC151" s="14">
        <f t="shared" si="85"/>
        <v>2.1269468085151857</v>
      </c>
      <c r="AD151" s="14">
        <f t="shared" si="60"/>
        <v>3.8214758263676556</v>
      </c>
      <c r="AE151" s="14">
        <f t="shared" si="86"/>
        <v>86.17852417363234</v>
      </c>
      <c r="AF151" s="14">
        <f t="shared" si="87"/>
        <v>0</v>
      </c>
      <c r="AG151" s="14">
        <f t="shared" si="88"/>
        <v>86.17852417363234</v>
      </c>
      <c r="AH151" s="14">
        <f t="shared" si="61"/>
        <v>211.14642119869706</v>
      </c>
    </row>
    <row r="152" spans="4:34" x14ac:dyDescent="0.3">
      <c r="D152" s="10">
        <f t="shared" si="89"/>
        <v>41790</v>
      </c>
      <c r="E152" s="11">
        <f t="shared" si="62"/>
        <v>0.5</v>
      </c>
      <c r="F152" s="12">
        <f t="shared" si="63"/>
        <v>2456808.6666666665</v>
      </c>
      <c r="G152" s="13">
        <f t="shared" si="64"/>
        <v>0.14411133926533912</v>
      </c>
      <c r="I152" s="14">
        <f t="shared" si="65"/>
        <v>68.585621081395402</v>
      </c>
      <c r="J152" s="14">
        <f t="shared" si="66"/>
        <v>5545.4004563801409</v>
      </c>
      <c r="K152" s="14">
        <f t="shared" si="67"/>
        <v>1.6702573360315807E-2</v>
      </c>
      <c r="L152" s="14">
        <f t="shared" si="68"/>
        <v>1.0683922773044734</v>
      </c>
      <c r="M152" s="14">
        <f t="shared" si="69"/>
        <v>69.654013358699871</v>
      </c>
      <c r="N152" s="14">
        <f t="shared" si="70"/>
        <v>5546.4688486574451</v>
      </c>
      <c r="O152" s="14">
        <f t="shared" si="71"/>
        <v>1.0138377296884993</v>
      </c>
      <c r="P152" s="14">
        <f t="shared" si="72"/>
        <v>69.65044191737303</v>
      </c>
      <c r="Q152" s="14">
        <f t="shared" si="73"/>
        <v>23.437417061340355</v>
      </c>
      <c r="R152" s="14">
        <f t="shared" si="74"/>
        <v>23.435122235676822</v>
      </c>
      <c r="S152" s="14">
        <f t="shared" si="75"/>
        <v>67.989460150622278</v>
      </c>
      <c r="T152" s="14">
        <f t="shared" si="76"/>
        <v>21.89388135148155</v>
      </c>
      <c r="U152" s="14">
        <f t="shared" si="77"/>
        <v>4.3018787251623204E-2</v>
      </c>
      <c r="V152" s="14">
        <f t="shared" si="78"/>
        <v>2.3669190353928657</v>
      </c>
      <c r="W152" s="14">
        <f t="shared" si="79"/>
        <v>101.82795484313986</v>
      </c>
      <c r="X152" s="11">
        <f t="shared" si="80"/>
        <v>0.494189639558755</v>
      </c>
      <c r="Y152" s="11">
        <f t="shared" si="81"/>
        <v>0.21133420943892203</v>
      </c>
      <c r="Z152" s="11">
        <f t="shared" si="82"/>
        <v>0.777045069678588</v>
      </c>
      <c r="AA152" s="14">
        <f t="shared" si="83"/>
        <v>814.62363874511891</v>
      </c>
      <c r="AB152" s="14">
        <f t="shared" si="84"/>
        <v>728.36691903539281</v>
      </c>
      <c r="AC152" s="14">
        <f t="shared" si="85"/>
        <v>2.0917297588482029</v>
      </c>
      <c r="AD152" s="14">
        <f t="shared" si="60"/>
        <v>3.6791475438840346</v>
      </c>
      <c r="AE152" s="14">
        <f t="shared" si="86"/>
        <v>86.320852456115972</v>
      </c>
      <c r="AF152" s="14">
        <f t="shared" si="87"/>
        <v>0</v>
      </c>
      <c r="AG152" s="14">
        <f t="shared" si="88"/>
        <v>86.320852456115972</v>
      </c>
      <c r="AH152" s="14">
        <f t="shared" si="61"/>
        <v>211.85537115075539</v>
      </c>
    </row>
    <row r="153" spans="4:34" x14ac:dyDescent="0.3">
      <c r="D153" s="10">
        <f t="shared" si="89"/>
        <v>41791</v>
      </c>
      <c r="E153" s="11">
        <f t="shared" si="62"/>
        <v>0.5</v>
      </c>
      <c r="F153" s="12">
        <f t="shared" si="63"/>
        <v>2456809.6666666665</v>
      </c>
      <c r="G153" s="13">
        <f t="shared" si="64"/>
        <v>0.14413871777321044</v>
      </c>
      <c r="I153" s="14">
        <f t="shared" si="65"/>
        <v>69.571268443952249</v>
      </c>
      <c r="J153" s="14">
        <f t="shared" si="66"/>
        <v>5546.3860566606536</v>
      </c>
      <c r="K153" s="14">
        <f t="shared" si="67"/>
        <v>1.6702572208405573E-2</v>
      </c>
      <c r="L153" s="14">
        <f t="shared" si="68"/>
        <v>1.0413907758690575</v>
      </c>
      <c r="M153" s="14">
        <f t="shared" si="69"/>
        <v>70.61265921982131</v>
      </c>
      <c r="N153" s="14">
        <f t="shared" si="70"/>
        <v>5547.4274474365229</v>
      </c>
      <c r="O153" s="14">
        <f t="shared" si="71"/>
        <v>1.013994450995261</v>
      </c>
      <c r="P153" s="14">
        <f t="shared" si="72"/>
        <v>70.609083817438901</v>
      </c>
      <c r="Q153" s="14">
        <f t="shared" si="73"/>
        <v>23.437416705305242</v>
      </c>
      <c r="R153" s="14">
        <f t="shared" si="74"/>
        <v>23.435120831981237</v>
      </c>
      <c r="S153" s="14">
        <f t="shared" si="75"/>
        <v>69.012088297810536</v>
      </c>
      <c r="T153" s="14">
        <f t="shared" si="76"/>
        <v>22.033607367734049</v>
      </c>
      <c r="U153" s="14">
        <f t="shared" si="77"/>
        <v>4.3018781951676528E-2</v>
      </c>
      <c r="V153" s="14">
        <f t="shared" si="78"/>
        <v>2.2191568773070438</v>
      </c>
      <c r="W153" s="14">
        <f t="shared" si="79"/>
        <v>101.90647540795078</v>
      </c>
      <c r="X153" s="11">
        <f t="shared" si="80"/>
        <v>0.49429225216853673</v>
      </c>
      <c r="Y153" s="11">
        <f t="shared" si="81"/>
        <v>0.21121870936867346</v>
      </c>
      <c r="Z153" s="11">
        <f t="shared" si="82"/>
        <v>0.77736579496839997</v>
      </c>
      <c r="AA153" s="14">
        <f t="shared" si="83"/>
        <v>815.25180326360623</v>
      </c>
      <c r="AB153" s="14">
        <f t="shared" si="84"/>
        <v>728.21915687730689</v>
      </c>
      <c r="AC153" s="14">
        <f t="shared" si="85"/>
        <v>2.0547892193267216</v>
      </c>
      <c r="AD153" s="14">
        <f t="shared" si="60"/>
        <v>3.5420123163585533</v>
      </c>
      <c r="AE153" s="14">
        <f t="shared" si="86"/>
        <v>86.457987683641448</v>
      </c>
      <c r="AF153" s="14">
        <f t="shared" si="87"/>
        <v>0</v>
      </c>
      <c r="AG153" s="14">
        <f t="shared" si="88"/>
        <v>86.457987683641448</v>
      </c>
      <c r="AH153" s="14">
        <f t="shared" si="61"/>
        <v>212.54602319327589</v>
      </c>
    </row>
    <row r="154" spans="4:34" x14ac:dyDescent="0.3">
      <c r="D154" s="10">
        <f t="shared" si="89"/>
        <v>41792</v>
      </c>
      <c r="E154" s="11">
        <f t="shared" si="62"/>
        <v>0.5</v>
      </c>
      <c r="F154" s="12">
        <f t="shared" si="63"/>
        <v>2456810.6666666665</v>
      </c>
      <c r="G154" s="13">
        <f t="shared" si="64"/>
        <v>0.14416609628108176</v>
      </c>
      <c r="I154" s="14">
        <f t="shared" si="65"/>
        <v>70.556915806510005</v>
      </c>
      <c r="J154" s="14">
        <f t="shared" si="66"/>
        <v>5547.3716569411645</v>
      </c>
      <c r="K154" s="14">
        <f t="shared" si="67"/>
        <v>1.6702571056495148E-2</v>
      </c>
      <c r="L154" s="14">
        <f t="shared" si="68"/>
        <v>1.0140968092277571</v>
      </c>
      <c r="M154" s="14">
        <f t="shared" si="69"/>
        <v>71.571012615737757</v>
      </c>
      <c r="N154" s="14">
        <f t="shared" si="70"/>
        <v>5548.3857537503918</v>
      </c>
      <c r="O154" s="14">
        <f t="shared" si="71"/>
        <v>1.014147121502476</v>
      </c>
      <c r="P154" s="14">
        <f t="shared" si="72"/>
        <v>71.567433250493536</v>
      </c>
      <c r="Q154" s="14">
        <f t="shared" si="73"/>
        <v>23.43741634927013</v>
      </c>
      <c r="R154" s="14">
        <f t="shared" si="74"/>
        <v>23.435119430246733</v>
      </c>
      <c r="S154" s="14">
        <f t="shared" si="75"/>
        <v>70.036378005043602</v>
      </c>
      <c r="T154" s="14">
        <f t="shared" si="76"/>
        <v>22.166934244705935</v>
      </c>
      <c r="U154" s="14">
        <f t="shared" si="77"/>
        <v>4.3018776659134686E-2</v>
      </c>
      <c r="V154" s="14">
        <f t="shared" si="78"/>
        <v>2.0647670659054027</v>
      </c>
      <c r="W154" s="14">
        <f t="shared" si="79"/>
        <v>101.98157138309634</v>
      </c>
      <c r="X154" s="11">
        <f t="shared" si="80"/>
        <v>0.4943994673153434</v>
      </c>
      <c r="Y154" s="11">
        <f t="shared" si="81"/>
        <v>0.21111732458452026</v>
      </c>
      <c r="Z154" s="11">
        <f t="shared" si="82"/>
        <v>0.77768161004616665</v>
      </c>
      <c r="AA154" s="14">
        <f t="shared" si="83"/>
        <v>815.8525710647707</v>
      </c>
      <c r="AB154" s="14">
        <f t="shared" si="84"/>
        <v>728.06476706590547</v>
      </c>
      <c r="AC154" s="14">
        <f t="shared" si="85"/>
        <v>2.0161917664763678</v>
      </c>
      <c r="AD154" s="14">
        <f t="shared" si="60"/>
        <v>3.4100380281459897</v>
      </c>
      <c r="AE154" s="14">
        <f t="shared" si="86"/>
        <v>86.589961971854009</v>
      </c>
      <c r="AF154" s="14">
        <f t="shared" si="87"/>
        <v>0</v>
      </c>
      <c r="AG154" s="14">
        <f t="shared" si="88"/>
        <v>86.589961971854009</v>
      </c>
      <c r="AH154" s="14">
        <f t="shared" si="61"/>
        <v>213.21361087641077</v>
      </c>
    </row>
    <row r="155" spans="4:34" x14ac:dyDescent="0.3">
      <c r="D155" s="10">
        <f t="shared" si="89"/>
        <v>41793</v>
      </c>
      <c r="E155" s="11">
        <f t="shared" si="62"/>
        <v>0.5</v>
      </c>
      <c r="F155" s="12">
        <f t="shared" si="63"/>
        <v>2456811.6666666665</v>
      </c>
      <c r="G155" s="13">
        <f t="shared" si="64"/>
        <v>0.14419347478895309</v>
      </c>
      <c r="I155" s="14">
        <f t="shared" si="65"/>
        <v>71.542563169067762</v>
      </c>
      <c r="J155" s="14">
        <f t="shared" si="66"/>
        <v>5548.3572572216763</v>
      </c>
      <c r="K155" s="14">
        <f t="shared" si="67"/>
        <v>1.6702569904584536E-2</v>
      </c>
      <c r="L155" s="14">
        <f t="shared" si="68"/>
        <v>0.98651820219586694</v>
      </c>
      <c r="M155" s="14">
        <f t="shared" si="69"/>
        <v>72.529081371263629</v>
      </c>
      <c r="N155" s="14">
        <f t="shared" si="70"/>
        <v>5549.3437754238721</v>
      </c>
      <c r="O155" s="14">
        <f t="shared" si="71"/>
        <v>1.014295699728426</v>
      </c>
      <c r="P155" s="14">
        <f t="shared" si="72"/>
        <v>72.525498041354737</v>
      </c>
      <c r="Q155" s="14">
        <f t="shared" si="73"/>
        <v>23.437415993235017</v>
      </c>
      <c r="R155" s="14">
        <f t="shared" si="74"/>
        <v>23.435118030474211</v>
      </c>
      <c r="S155" s="14">
        <f t="shared" si="75"/>
        <v>71.062259798353665</v>
      </c>
      <c r="T155" s="14">
        <f t="shared" si="76"/>
        <v>22.293814169349584</v>
      </c>
      <c r="U155" s="14">
        <f t="shared" si="77"/>
        <v>4.3018771374001057E-2</v>
      </c>
      <c r="V155" s="14">
        <f t="shared" si="78"/>
        <v>1.9040271299843117</v>
      </c>
      <c r="W155" s="14">
        <f t="shared" si="79"/>
        <v>102.05319303155345</v>
      </c>
      <c r="X155" s="11">
        <f t="shared" si="80"/>
        <v>0.49451109227084422</v>
      </c>
      <c r="Y155" s="11">
        <f t="shared" si="81"/>
        <v>0.21103000051652906</v>
      </c>
      <c r="Z155" s="11">
        <f t="shared" si="82"/>
        <v>0.77799218402515935</v>
      </c>
      <c r="AA155" s="14">
        <f t="shared" si="83"/>
        <v>816.42554425242758</v>
      </c>
      <c r="AB155" s="14">
        <f t="shared" si="84"/>
        <v>727.90402712998434</v>
      </c>
      <c r="AC155" s="14">
        <f t="shared" si="85"/>
        <v>1.9760067824960856</v>
      </c>
      <c r="AD155" s="14">
        <f t="shared" si="60"/>
        <v>3.2831906772904862</v>
      </c>
      <c r="AE155" s="14">
        <f t="shared" si="86"/>
        <v>86.716809322709508</v>
      </c>
      <c r="AF155" s="14">
        <f t="shared" si="87"/>
        <v>0</v>
      </c>
      <c r="AG155" s="14">
        <f t="shared" si="88"/>
        <v>86.716809322709508</v>
      </c>
      <c r="AH155" s="14">
        <f t="shared" si="61"/>
        <v>213.85284094081149</v>
      </c>
    </row>
    <row r="156" spans="4:34" x14ac:dyDescent="0.3">
      <c r="D156" s="10">
        <f t="shared" si="89"/>
        <v>41794</v>
      </c>
      <c r="E156" s="11">
        <f t="shared" si="62"/>
        <v>0.5</v>
      </c>
      <c r="F156" s="12">
        <f t="shared" si="63"/>
        <v>2456812.6666666665</v>
      </c>
      <c r="G156" s="13">
        <f t="shared" si="64"/>
        <v>0.14422085329682441</v>
      </c>
      <c r="I156" s="14">
        <f t="shared" si="65"/>
        <v>72.528210531626428</v>
      </c>
      <c r="J156" s="14">
        <f t="shared" si="66"/>
        <v>5549.3428575021881</v>
      </c>
      <c r="K156" s="14">
        <f t="shared" si="67"/>
        <v>1.6702568752673733E-2</v>
      </c>
      <c r="L156" s="14">
        <f t="shared" si="68"/>
        <v>0.95866284655632561</v>
      </c>
      <c r="M156" s="14">
        <f t="shared" si="69"/>
        <v>73.48687337818275</v>
      </c>
      <c r="N156" s="14">
        <f t="shared" si="70"/>
        <v>5550.3015203487448</v>
      </c>
      <c r="O156" s="14">
        <f t="shared" si="71"/>
        <v>1.0144401453398395</v>
      </c>
      <c r="P156" s="14">
        <f t="shared" si="72"/>
        <v>73.483286081809723</v>
      </c>
      <c r="Q156" s="14">
        <f t="shared" si="73"/>
        <v>23.437415637199901</v>
      </c>
      <c r="R156" s="14">
        <f t="shared" si="74"/>
        <v>23.435116632664553</v>
      </c>
      <c r="S156" s="14">
        <f t="shared" si="75"/>
        <v>72.089661455192726</v>
      </c>
      <c r="T156" s="14">
        <f t="shared" si="76"/>
        <v>22.414201526081548</v>
      </c>
      <c r="U156" s="14">
        <f t="shared" si="77"/>
        <v>4.3018766096278985E-2</v>
      </c>
      <c r="V156" s="14">
        <f t="shared" si="78"/>
        <v>1.7372254409782404</v>
      </c>
      <c r="W156" s="14">
        <f t="shared" si="79"/>
        <v>102.12129240387492</v>
      </c>
      <c r="X156" s="11">
        <f t="shared" si="80"/>
        <v>0.49462692677709846</v>
      </c>
      <c r="Y156" s="11">
        <f t="shared" si="81"/>
        <v>0.21095667009966812</v>
      </c>
      <c r="Z156" s="11">
        <f t="shared" si="82"/>
        <v>0.7782971834545287</v>
      </c>
      <c r="AA156" s="14">
        <f t="shared" si="83"/>
        <v>816.97033923099934</v>
      </c>
      <c r="AB156" s="14">
        <f t="shared" si="84"/>
        <v>727.73722544097836</v>
      </c>
      <c r="AC156" s="14">
        <f t="shared" si="85"/>
        <v>1.9343063602445909</v>
      </c>
      <c r="AD156" s="14">
        <f t="shared" si="60"/>
        <v>3.1614354552698454</v>
      </c>
      <c r="AE156" s="14">
        <f t="shared" si="86"/>
        <v>86.838564544730161</v>
      </c>
      <c r="AF156" s="14">
        <f t="shared" si="87"/>
        <v>0</v>
      </c>
      <c r="AG156" s="14">
        <f t="shared" si="88"/>
        <v>86.838564544730161</v>
      </c>
      <c r="AH156" s="14">
        <f t="shared" si="61"/>
        <v>214.45786746572551</v>
      </c>
    </row>
    <row r="157" spans="4:34" x14ac:dyDescent="0.3">
      <c r="D157" s="10">
        <f t="shared" si="89"/>
        <v>41795</v>
      </c>
      <c r="E157" s="11">
        <f t="shared" si="62"/>
        <v>0.5</v>
      </c>
      <c r="F157" s="12">
        <f t="shared" si="63"/>
        <v>2456813.6666666665</v>
      </c>
      <c r="G157" s="13">
        <f t="shared" si="64"/>
        <v>0.14424823180469573</v>
      </c>
      <c r="I157" s="14">
        <f t="shared" si="65"/>
        <v>73.513857894186003</v>
      </c>
      <c r="J157" s="14">
        <f t="shared" si="66"/>
        <v>5550.328457782698</v>
      </c>
      <c r="K157" s="14">
        <f t="shared" si="67"/>
        <v>1.670256760076274E-2</v>
      </c>
      <c r="L157" s="14">
        <f t="shared" si="68"/>
        <v>0.93053869904841535</v>
      </c>
      <c r="M157" s="14">
        <f t="shared" si="69"/>
        <v>74.444396593234416</v>
      </c>
      <c r="N157" s="14">
        <f t="shared" si="70"/>
        <v>5551.2589964817462</v>
      </c>
      <c r="O157" s="14">
        <f t="shared" si="71"/>
        <v>1.0145804191598211</v>
      </c>
      <c r="P157" s="14">
        <f t="shared" si="72"/>
        <v>74.440805328601172</v>
      </c>
      <c r="Q157" s="14">
        <f t="shared" si="73"/>
        <v>23.437415281164789</v>
      </c>
      <c r="R157" s="14">
        <f t="shared" si="74"/>
        <v>23.435115236818657</v>
      </c>
      <c r="S157" s="14">
        <f t="shared" si="75"/>
        <v>73.118508103970683</v>
      </c>
      <c r="T157" s="14">
        <f t="shared" si="76"/>
        <v>22.528052949409751</v>
      </c>
      <c r="U157" s="14">
        <f t="shared" si="77"/>
        <v>4.301876082597187E-2</v>
      </c>
      <c r="V157" s="14">
        <f t="shared" si="78"/>
        <v>1.5646608065505061</v>
      </c>
      <c r="W157" s="14">
        <f t="shared" si="79"/>
        <v>102.18582345081926</v>
      </c>
      <c r="X157" s="11">
        <f t="shared" si="80"/>
        <v>0.49474676332878437</v>
      </c>
      <c r="Y157" s="11">
        <f t="shared" si="81"/>
        <v>0.21089725374317533</v>
      </c>
      <c r="Z157" s="11">
        <f t="shared" si="82"/>
        <v>0.77859627291439337</v>
      </c>
      <c r="AA157" s="14">
        <f t="shared" si="83"/>
        <v>817.48658760655405</v>
      </c>
      <c r="AB157" s="14">
        <f t="shared" si="84"/>
        <v>727.56466080655036</v>
      </c>
      <c r="AC157" s="14">
        <f t="shared" si="85"/>
        <v>1.8911652016375911</v>
      </c>
      <c r="AD157" s="14">
        <f t="shared" si="60"/>
        <v>3.0447380753519036</v>
      </c>
      <c r="AE157" s="14">
        <f t="shared" si="86"/>
        <v>86.955261924648099</v>
      </c>
      <c r="AF157" s="14">
        <f t="shared" si="87"/>
        <v>0</v>
      </c>
      <c r="AG157" s="14">
        <f t="shared" si="88"/>
        <v>86.955261924648099</v>
      </c>
      <c r="AH157" s="14">
        <f t="shared" si="61"/>
        <v>215.02227188695545</v>
      </c>
    </row>
    <row r="158" spans="4:34" x14ac:dyDescent="0.3">
      <c r="D158" s="10">
        <f t="shared" si="89"/>
        <v>41796</v>
      </c>
      <c r="E158" s="11">
        <f t="shared" si="62"/>
        <v>0.5</v>
      </c>
      <c r="F158" s="12">
        <f t="shared" si="63"/>
        <v>2456814.6666666665</v>
      </c>
      <c r="G158" s="13">
        <f t="shared" si="64"/>
        <v>0.14427561031256705</v>
      </c>
      <c r="I158" s="14">
        <f t="shared" si="65"/>
        <v>74.499505256745579</v>
      </c>
      <c r="J158" s="14">
        <f t="shared" si="66"/>
        <v>5551.3140580632089</v>
      </c>
      <c r="K158" s="14">
        <f t="shared" si="67"/>
        <v>1.6702566448851555E-2</v>
      </c>
      <c r="L158" s="14">
        <f t="shared" si="68"/>
        <v>0.90215377935440821</v>
      </c>
      <c r="M158" s="14">
        <f t="shared" si="69"/>
        <v>75.401659036099986</v>
      </c>
      <c r="N158" s="14">
        <f t="shared" si="70"/>
        <v>5552.2162118425631</v>
      </c>
      <c r="O158" s="14">
        <f t="shared" si="71"/>
        <v>1.0147164831755184</v>
      </c>
      <c r="P158" s="14">
        <f t="shared" si="72"/>
        <v>75.398063801413826</v>
      </c>
      <c r="Q158" s="14">
        <f t="shared" si="73"/>
        <v>23.437414925129676</v>
      </c>
      <c r="R158" s="14">
        <f t="shared" si="74"/>
        <v>23.435113842937405</v>
      </c>
      <c r="S158" s="14">
        <f t="shared" si="75"/>
        <v>74.148722330658956</v>
      </c>
      <c r="T158" s="14">
        <f t="shared" si="76"/>
        <v>22.635327374717548</v>
      </c>
      <c r="U158" s="14">
        <f t="shared" si="77"/>
        <v>4.301875556308301E-2</v>
      </c>
      <c r="V158" s="14">
        <f t="shared" si="78"/>
        <v>1.3866420385412104</v>
      </c>
      <c r="W158" s="14">
        <f t="shared" si="79"/>
        <v>102.24674213340727</v>
      </c>
      <c r="X158" s="11">
        <f t="shared" si="80"/>
        <v>0.49487038747323531</v>
      </c>
      <c r="Y158" s="11">
        <f t="shared" si="81"/>
        <v>0.21085165932488181</v>
      </c>
      <c r="Z158" s="11">
        <f t="shared" si="82"/>
        <v>0.77888911562158891</v>
      </c>
      <c r="AA158" s="14">
        <f t="shared" si="83"/>
        <v>817.97393706725813</v>
      </c>
      <c r="AB158" s="14">
        <f t="shared" si="84"/>
        <v>727.38664203854114</v>
      </c>
      <c r="AC158" s="14">
        <f t="shared" si="85"/>
        <v>1.8466605096352851</v>
      </c>
      <c r="AD158" s="14">
        <f t="shared" si="60"/>
        <v>2.9330663750872863</v>
      </c>
      <c r="AE158" s="14">
        <f t="shared" si="86"/>
        <v>87.066933624912707</v>
      </c>
      <c r="AF158" s="14">
        <f t="shared" si="87"/>
        <v>0</v>
      </c>
      <c r="AG158" s="14">
        <f t="shared" si="88"/>
        <v>87.066933624912707</v>
      </c>
      <c r="AH158" s="14">
        <f t="shared" si="61"/>
        <v>215.53905129171415</v>
      </c>
    </row>
    <row r="159" spans="4:34" x14ac:dyDescent="0.3">
      <c r="D159" s="10">
        <f t="shared" si="89"/>
        <v>41797</v>
      </c>
      <c r="E159" s="11">
        <f t="shared" si="62"/>
        <v>0.5</v>
      </c>
      <c r="F159" s="12">
        <f t="shared" si="63"/>
        <v>2456815.6666666665</v>
      </c>
      <c r="G159" s="13">
        <f t="shared" si="64"/>
        <v>0.14430298882043838</v>
      </c>
      <c r="I159" s="14">
        <f t="shared" si="65"/>
        <v>75.485152619305154</v>
      </c>
      <c r="J159" s="14">
        <f t="shared" si="66"/>
        <v>5552.2996583437207</v>
      </c>
      <c r="K159" s="14">
        <f t="shared" si="67"/>
        <v>1.6702565296940183E-2</v>
      </c>
      <c r="L159" s="14">
        <f t="shared" si="68"/>
        <v>0.87351616808508614</v>
      </c>
      <c r="M159" s="14">
        <f t="shared" si="69"/>
        <v>76.358668787390243</v>
      </c>
      <c r="N159" s="14">
        <f t="shared" si="70"/>
        <v>5553.1731745118059</v>
      </c>
      <c r="O159" s="14">
        <f t="shared" si="71"/>
        <v>1.0148483005455258</v>
      </c>
      <c r="P159" s="14">
        <f t="shared" si="72"/>
        <v>76.355069580861866</v>
      </c>
      <c r="Q159" s="14">
        <f t="shared" si="73"/>
        <v>23.437414569094564</v>
      </c>
      <c r="R159" s="14">
        <f t="shared" si="74"/>
        <v>23.435112451021688</v>
      </c>
      <c r="S159" s="14">
        <f t="shared" si="75"/>
        <v>75.180224292294568</v>
      </c>
      <c r="T159" s="14">
        <f t="shared" si="76"/>
        <v>22.735986087024621</v>
      </c>
      <c r="U159" s="14">
        <f t="shared" si="77"/>
        <v>4.3018750307615795E-2</v>
      </c>
      <c r="V159" s="14">
        <f t="shared" si="78"/>
        <v>1.203487496080929</v>
      </c>
      <c r="W159" s="14">
        <f t="shared" si="79"/>
        <v>102.30400652989583</v>
      </c>
      <c r="X159" s="11">
        <f t="shared" si="80"/>
        <v>0.4949975781277216</v>
      </c>
      <c r="Y159" s="11">
        <f t="shared" si="81"/>
        <v>0.21081978221134429</v>
      </c>
      <c r="Z159" s="11">
        <f t="shared" si="82"/>
        <v>0.77917537404409898</v>
      </c>
      <c r="AA159" s="14">
        <f t="shared" si="83"/>
        <v>818.43205223916664</v>
      </c>
      <c r="AB159" s="14">
        <f t="shared" si="84"/>
        <v>727.20348749608092</v>
      </c>
      <c r="AC159" s="14">
        <f t="shared" si="85"/>
        <v>1.8008718740202312</v>
      </c>
      <c r="AD159" s="14">
        <f t="shared" si="60"/>
        <v>2.8263922146351632</v>
      </c>
      <c r="AE159" s="14">
        <f t="shared" si="86"/>
        <v>87.173607785364837</v>
      </c>
      <c r="AF159" s="14">
        <f t="shared" si="87"/>
        <v>0</v>
      </c>
      <c r="AG159" s="14">
        <f t="shared" si="88"/>
        <v>87.173607785364837</v>
      </c>
      <c r="AH159" s="14">
        <f t="shared" si="61"/>
        <v>216.00061799161162</v>
      </c>
    </row>
    <row r="160" spans="4:34" x14ac:dyDescent="0.3">
      <c r="D160" s="10">
        <f t="shared" si="89"/>
        <v>41798</v>
      </c>
      <c r="E160" s="11">
        <f t="shared" si="62"/>
        <v>0.5</v>
      </c>
      <c r="F160" s="12">
        <f t="shared" si="63"/>
        <v>2456816.6666666665</v>
      </c>
      <c r="G160" s="13">
        <f t="shared" si="64"/>
        <v>0.1443303673283097</v>
      </c>
      <c r="I160" s="14">
        <f t="shared" si="65"/>
        <v>76.470799981865639</v>
      </c>
      <c r="J160" s="14">
        <f t="shared" si="66"/>
        <v>5553.2852586242298</v>
      </c>
      <c r="K160" s="14">
        <f t="shared" si="67"/>
        <v>1.6702564145028621E-2</v>
      </c>
      <c r="L160" s="14">
        <f t="shared" si="68"/>
        <v>0.84463400476336403</v>
      </c>
      <c r="M160" s="14">
        <f t="shared" si="69"/>
        <v>77.315433986629003</v>
      </c>
      <c r="N160" s="14">
        <f t="shared" si="70"/>
        <v>5554.1298926289928</v>
      </c>
      <c r="O160" s="14">
        <f t="shared" si="71"/>
        <v>1.0149758356070273</v>
      </c>
      <c r="P160" s="14">
        <f t="shared" si="72"/>
        <v>77.3118308064725</v>
      </c>
      <c r="Q160" s="14">
        <f t="shared" si="73"/>
        <v>23.437414213059451</v>
      </c>
      <c r="R160" s="14">
        <f t="shared" si="74"/>
        <v>23.435111061072391</v>
      </c>
      <c r="S160" s="14">
        <f t="shared" si="75"/>
        <v>76.212931837178516</v>
      </c>
      <c r="T160" s="14">
        <f t="shared" si="76"/>
        <v>22.829992767548411</v>
      </c>
      <c r="U160" s="14">
        <f t="shared" si="77"/>
        <v>4.3018745059573545E-2</v>
      </c>
      <c r="V160" s="14">
        <f t="shared" si="78"/>
        <v>1.015524604782768</v>
      </c>
      <c r="W160" s="14">
        <f t="shared" si="79"/>
        <v>102.35757693916244</v>
      </c>
      <c r="X160" s="11">
        <f t="shared" si="80"/>
        <v>0.49512810791334533</v>
      </c>
      <c r="Y160" s="11">
        <f t="shared" si="81"/>
        <v>0.21080150530456077</v>
      </c>
      <c r="Z160" s="11">
        <f t="shared" si="82"/>
        <v>0.77945471052213</v>
      </c>
      <c r="AA160" s="14">
        <f t="shared" si="83"/>
        <v>818.86061551329954</v>
      </c>
      <c r="AB160" s="14">
        <f t="shared" si="84"/>
        <v>727.01552460478274</v>
      </c>
      <c r="AC160" s="14">
        <f t="shared" si="85"/>
        <v>1.7538811511956851</v>
      </c>
      <c r="AD160" s="14">
        <f t="shared" si="60"/>
        <v>2.7246936859649384</v>
      </c>
      <c r="AE160" s="14">
        <f t="shared" si="86"/>
        <v>87.275306314035063</v>
      </c>
      <c r="AF160" s="14">
        <f t="shared" si="87"/>
        <v>0</v>
      </c>
      <c r="AG160" s="14">
        <f t="shared" si="88"/>
        <v>87.275306314035063</v>
      </c>
      <c r="AH160" s="14">
        <f t="shared" si="61"/>
        <v>216.39881408997582</v>
      </c>
    </row>
    <row r="161" spans="4:34" x14ac:dyDescent="0.3">
      <c r="D161" s="10">
        <f t="shared" si="89"/>
        <v>41799</v>
      </c>
      <c r="E161" s="11">
        <f t="shared" si="62"/>
        <v>0.5</v>
      </c>
      <c r="F161" s="12">
        <f t="shared" si="63"/>
        <v>2456817.6666666665</v>
      </c>
      <c r="G161" s="13">
        <f t="shared" si="64"/>
        <v>0.14435774583618102</v>
      </c>
      <c r="I161" s="14">
        <f t="shared" si="65"/>
        <v>77.456447344425214</v>
      </c>
      <c r="J161" s="14">
        <f t="shared" si="66"/>
        <v>5554.2708589047406</v>
      </c>
      <c r="K161" s="14">
        <f t="shared" si="67"/>
        <v>1.6702562993116867E-2</v>
      </c>
      <c r="L161" s="14">
        <f t="shared" si="68"/>
        <v>0.81551548580636568</v>
      </c>
      <c r="M161" s="14">
        <f t="shared" si="69"/>
        <v>78.271962830231587</v>
      </c>
      <c r="N161" s="14">
        <f t="shared" si="70"/>
        <v>5555.0863743905466</v>
      </c>
      <c r="O161" s="14">
        <f t="shared" si="71"/>
        <v>1.0150990538826836</v>
      </c>
      <c r="P161" s="14">
        <f t="shared" si="72"/>
        <v>78.268355674664448</v>
      </c>
      <c r="Q161" s="14">
        <f t="shared" si="73"/>
        <v>23.437413857024335</v>
      </c>
      <c r="R161" s="14">
        <f t="shared" si="74"/>
        <v>23.435109673090391</v>
      </c>
      <c r="S161" s="14">
        <f t="shared" si="75"/>
        <v>77.246760631531558</v>
      </c>
      <c r="T161" s="14">
        <f t="shared" si="76"/>
        <v>22.917313537895438</v>
      </c>
      <c r="U161" s="14">
        <f t="shared" si="77"/>
        <v>4.3018739818959588E-2</v>
      </c>
      <c r="V161" s="14">
        <f t="shared" si="78"/>
        <v>0.82308935301347763</v>
      </c>
      <c r="W161" s="14">
        <f t="shared" si="79"/>
        <v>102.40741598000113</v>
      </c>
      <c r="X161" s="11">
        <f t="shared" si="80"/>
        <v>0.49526174350485169</v>
      </c>
      <c r="Y161" s="11">
        <f t="shared" si="81"/>
        <v>0.21079669911595969</v>
      </c>
      <c r="Z161" s="11">
        <f t="shared" si="82"/>
        <v>0.77972678789374372</v>
      </c>
      <c r="AA161" s="14">
        <f t="shared" si="83"/>
        <v>819.25932784000906</v>
      </c>
      <c r="AB161" s="14">
        <f t="shared" si="84"/>
        <v>726.82308935301353</v>
      </c>
      <c r="AC161" s="14">
        <f t="shared" si="85"/>
        <v>1.7057723382533823</v>
      </c>
      <c r="AD161" s="14">
        <f t="shared" si="60"/>
        <v>2.6279576376489659</v>
      </c>
      <c r="AE161" s="14">
        <f t="shared" si="86"/>
        <v>87.372042362351038</v>
      </c>
      <c r="AF161" s="14">
        <f t="shared" si="87"/>
        <v>0</v>
      </c>
      <c r="AG161" s="14">
        <f t="shared" si="88"/>
        <v>87.372042362351038</v>
      </c>
      <c r="AH161" s="14">
        <f t="shared" si="61"/>
        <v>216.7249456034082</v>
      </c>
    </row>
    <row r="162" spans="4:34" x14ac:dyDescent="0.3">
      <c r="D162" s="10">
        <f t="shared" si="89"/>
        <v>41800</v>
      </c>
      <c r="E162" s="11">
        <f t="shared" si="62"/>
        <v>0.5</v>
      </c>
      <c r="F162" s="12">
        <f t="shared" si="63"/>
        <v>2456818.6666666665</v>
      </c>
      <c r="G162" s="13">
        <f t="shared" si="64"/>
        <v>0.14438512434405235</v>
      </c>
      <c r="I162" s="14">
        <f t="shared" si="65"/>
        <v>78.442094706986609</v>
      </c>
      <c r="J162" s="14">
        <f t="shared" si="66"/>
        <v>5555.2564591852506</v>
      </c>
      <c r="K162" s="14">
        <f t="shared" si="67"/>
        <v>1.6702561841204923E-2</v>
      </c>
      <c r="L162" s="14">
        <f t="shared" si="68"/>
        <v>0.78616886250686469</v>
      </c>
      <c r="M162" s="14">
        <f t="shared" si="69"/>
        <v>79.228263569493478</v>
      </c>
      <c r="N162" s="14">
        <f t="shared" si="70"/>
        <v>5556.0426280477577</v>
      </c>
      <c r="O162" s="14">
        <f t="shared" si="71"/>
        <v>1.0152179220872601</v>
      </c>
      <c r="P162" s="14">
        <f t="shared" si="72"/>
        <v>79.224652436736577</v>
      </c>
      <c r="Q162" s="14">
        <f t="shared" si="73"/>
        <v>23.437413500989223</v>
      </c>
      <c r="R162" s="14">
        <f t="shared" si="74"/>
        <v>23.435108287076574</v>
      </c>
      <c r="S162" s="14">
        <f t="shared" si="75"/>
        <v>78.281624292354152</v>
      </c>
      <c r="T162" s="14">
        <f t="shared" si="76"/>
        <v>22.997917001719216</v>
      </c>
      <c r="U162" s="14">
        <f t="shared" si="77"/>
        <v>4.3018734585777256E-2</v>
      </c>
      <c r="V162" s="14">
        <f t="shared" si="78"/>
        <v>0.62652576632598933</v>
      </c>
      <c r="W162" s="14">
        <f t="shared" si="79"/>
        <v>102.45348868584109</v>
      </c>
      <c r="X162" s="11">
        <f t="shared" si="80"/>
        <v>0.49539824599560689</v>
      </c>
      <c r="Y162" s="11">
        <f t="shared" si="81"/>
        <v>0.21080522186827055</v>
      </c>
      <c r="Z162" s="11">
        <f t="shared" si="82"/>
        <v>0.77999127012294323</v>
      </c>
      <c r="AA162" s="14">
        <f t="shared" si="83"/>
        <v>819.62790948672875</v>
      </c>
      <c r="AB162" s="14">
        <f t="shared" si="84"/>
        <v>726.62652576632604</v>
      </c>
      <c r="AC162" s="14">
        <f t="shared" si="85"/>
        <v>1.65663144158151</v>
      </c>
      <c r="AD162" s="14">
        <f t="shared" si="60"/>
        <v>2.5361825048736675</v>
      </c>
      <c r="AE162" s="14">
        <f t="shared" si="86"/>
        <v>87.463817495126335</v>
      </c>
      <c r="AF162" s="14">
        <f t="shared" si="87"/>
        <v>0</v>
      </c>
      <c r="AG162" s="14">
        <f t="shared" si="88"/>
        <v>87.463817495126335</v>
      </c>
      <c r="AH162" s="14">
        <f t="shared" si="61"/>
        <v>216.96984165869051</v>
      </c>
    </row>
    <row r="163" spans="4:34" x14ac:dyDescent="0.3">
      <c r="D163" s="10">
        <f t="shared" si="89"/>
        <v>41801</v>
      </c>
      <c r="E163" s="11">
        <f t="shared" si="62"/>
        <v>0.5</v>
      </c>
      <c r="F163" s="12">
        <f t="shared" si="63"/>
        <v>2456819.6666666665</v>
      </c>
      <c r="G163" s="13">
        <f t="shared" si="64"/>
        <v>0.14441250285192364</v>
      </c>
      <c r="I163" s="14">
        <f t="shared" si="65"/>
        <v>79.427742069548003</v>
      </c>
      <c r="J163" s="14">
        <f t="shared" si="66"/>
        <v>5556.2420594657588</v>
      </c>
      <c r="K163" s="14">
        <f t="shared" si="67"/>
        <v>1.6702560689292791E-2</v>
      </c>
      <c r="L163" s="14">
        <f t="shared" si="68"/>
        <v>0.75660243901328672</v>
      </c>
      <c r="M163" s="14">
        <f t="shared" si="69"/>
        <v>80.184344508561296</v>
      </c>
      <c r="N163" s="14">
        <f t="shared" si="70"/>
        <v>5556.9986619047722</v>
      </c>
      <c r="O163" s="14">
        <f t="shared" si="71"/>
        <v>1.0153324081340005</v>
      </c>
      <c r="P163" s="14">
        <f t="shared" si="72"/>
        <v>80.180729396838913</v>
      </c>
      <c r="Q163" s="14">
        <f t="shared" si="73"/>
        <v>23.43741314495411</v>
      </c>
      <c r="R163" s="14">
        <f t="shared" si="74"/>
        <v>23.435106903031823</v>
      </c>
      <c r="S163" s="14">
        <f t="shared" si="75"/>
        <v>79.317434526158394</v>
      </c>
      <c r="T163" s="14">
        <f t="shared" si="76"/>
        <v>23.071774283684732</v>
      </c>
      <c r="U163" s="14">
        <f t="shared" si="77"/>
        <v>4.3018729360029893E-2</v>
      </c>
      <c r="V163" s="14">
        <f t="shared" si="78"/>
        <v>0.42618536124269157</v>
      </c>
      <c r="W163" s="14">
        <f t="shared" si="79"/>
        <v>102.49576259441208</v>
      </c>
      <c r="X163" s="11">
        <f t="shared" si="80"/>
        <v>0.49553737127691477</v>
      </c>
      <c r="Y163" s="11">
        <f t="shared" si="81"/>
        <v>0.21082691962577013</v>
      </c>
      <c r="Z163" s="11">
        <f t="shared" si="82"/>
        <v>0.7802478229280595</v>
      </c>
      <c r="AA163" s="14">
        <f t="shared" si="83"/>
        <v>819.96610075529668</v>
      </c>
      <c r="AB163" s="14">
        <f t="shared" si="84"/>
        <v>726.42618536124269</v>
      </c>
      <c r="AC163" s="14">
        <f t="shared" si="85"/>
        <v>1.6065463403106719</v>
      </c>
      <c r="AD163" s="14">
        <f t="shared" si="60"/>
        <v>2.4493814133144629</v>
      </c>
      <c r="AE163" s="14">
        <f t="shared" si="86"/>
        <v>87.55061858668553</v>
      </c>
      <c r="AF163" s="14">
        <f t="shared" si="87"/>
        <v>0</v>
      </c>
      <c r="AG163" s="14">
        <f t="shared" si="88"/>
        <v>87.55061858668553</v>
      </c>
      <c r="AH163" s="14">
        <f t="shared" si="61"/>
        <v>217.12394532384585</v>
      </c>
    </row>
    <row r="164" spans="4:34" x14ac:dyDescent="0.3">
      <c r="D164" s="10">
        <f t="shared" si="89"/>
        <v>41802</v>
      </c>
      <c r="E164" s="11">
        <f t="shared" si="62"/>
        <v>0.5</v>
      </c>
      <c r="F164" s="12">
        <f t="shared" si="63"/>
        <v>2456820.6666666665</v>
      </c>
      <c r="G164" s="13">
        <f t="shared" si="64"/>
        <v>0.14443988135979496</v>
      </c>
      <c r="I164" s="14">
        <f t="shared" si="65"/>
        <v>80.413389432110307</v>
      </c>
      <c r="J164" s="14">
        <f t="shared" si="66"/>
        <v>5557.2276597462687</v>
      </c>
      <c r="K164" s="14">
        <f t="shared" si="67"/>
        <v>1.6702559537380469E-2</v>
      </c>
      <c r="L164" s="14">
        <f t="shared" si="68"/>
        <v>0.72682457030856518</v>
      </c>
      <c r="M164" s="14">
        <f t="shared" si="69"/>
        <v>81.140214002418872</v>
      </c>
      <c r="N164" s="14">
        <f t="shared" si="70"/>
        <v>5557.9544843165777</v>
      </c>
      <c r="O164" s="14">
        <f t="shared" si="71"/>
        <v>1.0154424811407468</v>
      </c>
      <c r="P164" s="14">
        <f t="shared" si="72"/>
        <v>81.136594909958674</v>
      </c>
      <c r="Q164" s="14">
        <f t="shared" si="73"/>
        <v>23.437412788918998</v>
      </c>
      <c r="R164" s="14">
        <f t="shared" si="74"/>
        <v>23.435105520957013</v>
      </c>
      <c r="S164" s="14">
        <f t="shared" si="75"/>
        <v>80.354101273271112</v>
      </c>
      <c r="T164" s="14">
        <f t="shared" si="76"/>
        <v>23.138859065592957</v>
      </c>
      <c r="U164" s="14">
        <f t="shared" si="77"/>
        <v>4.3018724141720775E-2</v>
      </c>
      <c r="V164" s="14">
        <f t="shared" si="78"/>
        <v>0.22242657963628537</v>
      </c>
      <c r="W164" s="14">
        <f t="shared" si="79"/>
        <v>102.53420783190087</v>
      </c>
      <c r="X164" s="11">
        <f t="shared" si="80"/>
        <v>0.49567887043080816</v>
      </c>
      <c r="Y164" s="11">
        <f t="shared" si="81"/>
        <v>0.21086162645330575</v>
      </c>
      <c r="Z164" s="11">
        <f t="shared" si="82"/>
        <v>0.78049611440831057</v>
      </c>
      <c r="AA164" s="14">
        <f t="shared" si="83"/>
        <v>820.27366265520698</v>
      </c>
      <c r="AB164" s="14">
        <f t="shared" si="84"/>
        <v>726.22242657963625</v>
      </c>
      <c r="AC164" s="14">
        <f t="shared" si="85"/>
        <v>1.5556066449090622</v>
      </c>
      <c r="AD164" s="14">
        <f t="shared" si="60"/>
        <v>2.3675854973386263</v>
      </c>
      <c r="AE164" s="14">
        <f t="shared" si="86"/>
        <v>87.632414502661376</v>
      </c>
      <c r="AF164" s="14">
        <f t="shared" si="87"/>
        <v>0</v>
      </c>
      <c r="AG164" s="14">
        <f t="shared" si="88"/>
        <v>87.632414502661376</v>
      </c>
      <c r="AH164" s="14">
        <f t="shared" si="61"/>
        <v>217.17744364876569</v>
      </c>
    </row>
    <row r="165" spans="4:34" x14ac:dyDescent="0.3">
      <c r="D165" s="10">
        <f t="shared" si="89"/>
        <v>41803</v>
      </c>
      <c r="E165" s="11">
        <f t="shared" si="62"/>
        <v>0.5</v>
      </c>
      <c r="F165" s="12">
        <f t="shared" si="63"/>
        <v>2456821.6666666665</v>
      </c>
      <c r="G165" s="13">
        <f t="shared" si="64"/>
        <v>0.14446725986766629</v>
      </c>
      <c r="I165" s="14">
        <f t="shared" si="65"/>
        <v>81.399036794672611</v>
      </c>
      <c r="J165" s="14">
        <f t="shared" si="66"/>
        <v>5558.2132600267778</v>
      </c>
      <c r="K165" s="14">
        <f t="shared" si="67"/>
        <v>1.6702558385467955E-2</v>
      </c>
      <c r="L165" s="14">
        <f t="shared" si="68"/>
        <v>0.69684366018891097</v>
      </c>
      <c r="M165" s="14">
        <f t="shared" si="69"/>
        <v>82.095880454861515</v>
      </c>
      <c r="N165" s="14">
        <f t="shared" si="70"/>
        <v>5558.910103686967</v>
      </c>
      <c r="O165" s="14">
        <f t="shared" si="71"/>
        <v>1.0155481114358065</v>
      </c>
      <c r="P165" s="14">
        <f t="shared" si="72"/>
        <v>82.09225737989459</v>
      </c>
      <c r="Q165" s="14">
        <f t="shared" si="73"/>
        <v>23.437412432883885</v>
      </c>
      <c r="R165" s="14">
        <f t="shared" si="74"/>
        <v>23.435104140853017</v>
      </c>
      <c r="S165" s="14">
        <f t="shared" si="75"/>
        <v>81.391532857314104</v>
      </c>
      <c r="T165" s="14">
        <f t="shared" si="76"/>
        <v>23.199147619522595</v>
      </c>
      <c r="U165" s="14">
        <f t="shared" si="77"/>
        <v>4.3018718930853225E-2</v>
      </c>
      <c r="V165" s="14">
        <f t="shared" si="78"/>
        <v>1.561420504875873E-2</v>
      </c>
      <c r="W165" s="14">
        <f t="shared" si="79"/>
        <v>102.56879719116287</v>
      </c>
      <c r="X165" s="11">
        <f t="shared" si="80"/>
        <v>0.49582249013538277</v>
      </c>
      <c r="Y165" s="11">
        <f t="shared" si="81"/>
        <v>0.21090916460437481</v>
      </c>
      <c r="Z165" s="11">
        <f t="shared" si="82"/>
        <v>0.78073581566639072</v>
      </c>
      <c r="AA165" s="14">
        <f t="shared" si="83"/>
        <v>820.55037752930298</v>
      </c>
      <c r="AB165" s="14">
        <f t="shared" si="84"/>
        <v>726.01561420504868</v>
      </c>
      <c r="AC165" s="14">
        <f t="shared" si="85"/>
        <v>1.5039035512621695</v>
      </c>
      <c r="AD165" s="14">
        <f t="shared" si="60"/>
        <v>2.2908473365364763</v>
      </c>
      <c r="AE165" s="14">
        <f t="shared" si="86"/>
        <v>87.709152663463527</v>
      </c>
      <c r="AF165" s="14">
        <f t="shared" si="87"/>
        <v>0</v>
      </c>
      <c r="AG165" s="14">
        <f t="shared" si="88"/>
        <v>87.709152663463527</v>
      </c>
      <c r="AH165" s="14">
        <f t="shared" si="61"/>
        <v>217.12044530708869</v>
      </c>
    </row>
    <row r="166" spans="4:34" x14ac:dyDescent="0.3">
      <c r="D166" s="10">
        <f t="shared" si="89"/>
        <v>41804</v>
      </c>
      <c r="E166" s="11">
        <f t="shared" si="62"/>
        <v>0.5</v>
      </c>
      <c r="F166" s="12">
        <f t="shared" si="63"/>
        <v>2456822.6666666665</v>
      </c>
      <c r="G166" s="13">
        <f t="shared" si="64"/>
        <v>0.14449463837553761</v>
      </c>
      <c r="I166" s="14">
        <f t="shared" si="65"/>
        <v>82.384684157235824</v>
      </c>
      <c r="J166" s="14">
        <f t="shared" si="66"/>
        <v>5559.1988603072859</v>
      </c>
      <c r="K166" s="14">
        <f t="shared" si="67"/>
        <v>1.6702557233555251E-2</v>
      </c>
      <c r="L166" s="14">
        <f t="shared" si="68"/>
        <v>0.66666815924107992</v>
      </c>
      <c r="M166" s="14">
        <f t="shared" si="69"/>
        <v>83.051352316476908</v>
      </c>
      <c r="N166" s="14">
        <f t="shared" si="70"/>
        <v>5559.8655284665274</v>
      </c>
      <c r="O166" s="14">
        <f t="shared" si="71"/>
        <v>1.0156492705635696</v>
      </c>
      <c r="P166" s="14">
        <f t="shared" si="72"/>
        <v>83.04772525723773</v>
      </c>
      <c r="Q166" s="14">
        <f t="shared" si="73"/>
        <v>23.437412076848773</v>
      </c>
      <c r="R166" s="14">
        <f t="shared" si="74"/>
        <v>23.435102762720714</v>
      </c>
      <c r="S166" s="14">
        <f t="shared" si="75"/>
        <v>82.429636139485609</v>
      </c>
      <c r="T166" s="14">
        <f t="shared" si="76"/>
        <v>23.252618837859863</v>
      </c>
      <c r="U166" s="14">
        <f t="shared" si="77"/>
        <v>4.3018713727430546E-2</v>
      </c>
      <c r="V166" s="14">
        <f t="shared" si="78"/>
        <v>-0.19388123764396686</v>
      </c>
      <c r="W166" s="14">
        <f t="shared" si="79"/>
        <v>102.59950620357922</v>
      </c>
      <c r="X166" s="11">
        <f t="shared" si="80"/>
        <v>0.49596797308169721</v>
      </c>
      <c r="Y166" s="11">
        <f t="shared" si="81"/>
        <v>0.21096934473842158</v>
      </c>
      <c r="Z166" s="11">
        <f t="shared" si="82"/>
        <v>0.78096660142497287</v>
      </c>
      <c r="AA166" s="14">
        <f t="shared" si="83"/>
        <v>820.7960496286338</v>
      </c>
      <c r="AB166" s="14">
        <f t="shared" si="84"/>
        <v>725.80611876235616</v>
      </c>
      <c r="AC166" s="14">
        <f t="shared" si="85"/>
        <v>1.4515296905890409</v>
      </c>
      <c r="AD166" s="14">
        <f t="shared" si="60"/>
        <v>2.2192443691650761</v>
      </c>
      <c r="AE166" s="14">
        <f t="shared" si="86"/>
        <v>87.780755630834918</v>
      </c>
      <c r="AF166" s="14">
        <f t="shared" si="87"/>
        <v>0</v>
      </c>
      <c r="AG166" s="14">
        <f t="shared" si="88"/>
        <v>87.780755630834918</v>
      </c>
      <c r="AH166" s="14">
        <f t="shared" si="61"/>
        <v>216.94321455051121</v>
      </c>
    </row>
    <row r="167" spans="4:34" x14ac:dyDescent="0.3">
      <c r="D167" s="10">
        <f t="shared" si="89"/>
        <v>41805</v>
      </c>
      <c r="E167" s="11">
        <f t="shared" si="62"/>
        <v>0.5</v>
      </c>
      <c r="F167" s="12">
        <f t="shared" si="63"/>
        <v>2456823.6666666665</v>
      </c>
      <c r="G167" s="13">
        <f t="shared" si="64"/>
        <v>0.14452201688340893</v>
      </c>
      <c r="I167" s="14">
        <f t="shared" si="65"/>
        <v>83.370331519799947</v>
      </c>
      <c r="J167" s="14">
        <f t="shared" si="66"/>
        <v>5560.184460587795</v>
      </c>
      <c r="K167" s="14">
        <f t="shared" si="67"/>
        <v>1.670255608164236E-2</v>
      </c>
      <c r="L167" s="14">
        <f t="shared" si="68"/>
        <v>0.63630656281930875</v>
      </c>
      <c r="M167" s="14">
        <f t="shared" si="69"/>
        <v>84.006638082619261</v>
      </c>
      <c r="N167" s="14">
        <f t="shared" si="70"/>
        <v>5560.8207671506143</v>
      </c>
      <c r="O167" s="14">
        <f t="shared" si="71"/>
        <v>1.0157459312898756</v>
      </c>
      <c r="P167" s="14">
        <f t="shared" si="72"/>
        <v>84.003007037345711</v>
      </c>
      <c r="Q167" s="14">
        <f t="shared" si="73"/>
        <v>23.43741172081366</v>
      </c>
      <c r="R167" s="14">
        <f t="shared" si="74"/>
        <v>23.435101386560977</v>
      </c>
      <c r="S167" s="14">
        <f t="shared" si="75"/>
        <v>83.468316677205976</v>
      </c>
      <c r="T167" s="14">
        <f t="shared" si="76"/>
        <v>23.299254260095491</v>
      </c>
      <c r="U167" s="14">
        <f t="shared" si="77"/>
        <v>4.3018708531456049E-2</v>
      </c>
      <c r="V167" s="14">
        <f t="shared" si="78"/>
        <v>-0.4056840977467237</v>
      </c>
      <c r="W167" s="14">
        <f t="shared" si="79"/>
        <v>102.6263132041783</v>
      </c>
      <c r="X167" s="11">
        <f t="shared" si="80"/>
        <v>0.496115058401213</v>
      </c>
      <c r="Y167" s="11">
        <f t="shared" si="81"/>
        <v>0.21104196616738441</v>
      </c>
      <c r="Z167" s="11">
        <f t="shared" si="82"/>
        <v>0.78118815063504154</v>
      </c>
      <c r="AA167" s="14">
        <f t="shared" si="83"/>
        <v>821.01050563342642</v>
      </c>
      <c r="AB167" s="14">
        <f t="shared" si="84"/>
        <v>725.59431590225313</v>
      </c>
      <c r="AC167" s="14">
        <f t="shared" si="85"/>
        <v>1.3985789755632823</v>
      </c>
      <c r="AD167" s="14">
        <f t="shared" si="60"/>
        <v>2.1528820870952434</v>
      </c>
      <c r="AE167" s="14">
        <f t="shared" si="86"/>
        <v>87.84711791290475</v>
      </c>
      <c r="AF167" s="14">
        <f t="shared" si="87"/>
        <v>0</v>
      </c>
      <c r="AG167" s="14">
        <f t="shared" si="88"/>
        <v>87.84711791290475</v>
      </c>
      <c r="AH167" s="14">
        <f t="shared" si="61"/>
        <v>216.63646956306363</v>
      </c>
    </row>
    <row r="168" spans="4:34" x14ac:dyDescent="0.3">
      <c r="D168" s="10">
        <f t="shared" si="89"/>
        <v>41806</v>
      </c>
      <c r="E168" s="11">
        <f t="shared" si="62"/>
        <v>0.5</v>
      </c>
      <c r="F168" s="12">
        <f t="shared" si="63"/>
        <v>2456824.6666666665</v>
      </c>
      <c r="G168" s="13">
        <f t="shared" si="64"/>
        <v>0.14454939539128026</v>
      </c>
      <c r="I168" s="14">
        <f t="shared" si="65"/>
        <v>84.355978882363161</v>
      </c>
      <c r="J168" s="14">
        <f t="shared" si="66"/>
        <v>5561.1700608683041</v>
      </c>
      <c r="K168" s="14">
        <f t="shared" si="67"/>
        <v>1.6702554929729278E-2</v>
      </c>
      <c r="L168" s="14">
        <f t="shared" si="68"/>
        <v>0.60576740902192105</v>
      </c>
      <c r="M168" s="14">
        <f t="shared" si="69"/>
        <v>84.961746291385083</v>
      </c>
      <c r="N168" s="14">
        <f t="shared" si="70"/>
        <v>5561.7758282773257</v>
      </c>
      <c r="O168" s="14">
        <f t="shared" si="71"/>
        <v>1.0158380676071341</v>
      </c>
      <c r="P168" s="14">
        <f t="shared" si="72"/>
        <v>84.958111258318453</v>
      </c>
      <c r="Q168" s="14">
        <f t="shared" si="73"/>
        <v>23.437411364778548</v>
      </c>
      <c r="R168" s="14">
        <f t="shared" si="74"/>
        <v>23.435100012374676</v>
      </c>
      <c r="S168" s="14">
        <f t="shared" si="75"/>
        <v>84.507478886688745</v>
      </c>
      <c r="T168" s="14">
        <f t="shared" si="76"/>
        <v>23.339038096281083</v>
      </c>
      <c r="U168" s="14">
        <f t="shared" si="77"/>
        <v>4.3018703342932993E-2</v>
      </c>
      <c r="V168" s="14">
        <f t="shared" si="78"/>
        <v>-0.6194142279055006</v>
      </c>
      <c r="W168" s="14">
        <f t="shared" si="79"/>
        <v>102.64919938967284</v>
      </c>
      <c r="X168" s="11">
        <f t="shared" si="80"/>
        <v>0.49626348210271215</v>
      </c>
      <c r="Y168" s="11">
        <f t="shared" si="81"/>
        <v>0.21112681713139869</v>
      </c>
      <c r="Z168" s="11">
        <f t="shared" si="82"/>
        <v>0.78140014707402561</v>
      </c>
      <c r="AA168" s="14">
        <f t="shared" si="83"/>
        <v>821.19359511738276</v>
      </c>
      <c r="AB168" s="14">
        <f t="shared" si="84"/>
        <v>725.38058577209449</v>
      </c>
      <c r="AC168" s="14">
        <f t="shared" si="85"/>
        <v>1.3451464430236229</v>
      </c>
      <c r="AD168" s="14">
        <f t="shared" si="60"/>
        <v>2.0918967565436706</v>
      </c>
      <c r="AE168" s="14">
        <f t="shared" si="86"/>
        <v>87.908103243456324</v>
      </c>
      <c r="AF168" s="14">
        <f t="shared" si="87"/>
        <v>0</v>
      </c>
      <c r="AG168" s="14">
        <f t="shared" si="88"/>
        <v>87.908103243456324</v>
      </c>
      <c r="AH168" s="14">
        <f t="shared" si="61"/>
        <v>216.19175112857209</v>
      </c>
    </row>
    <row r="169" spans="4:34" x14ac:dyDescent="0.3">
      <c r="D169" s="10">
        <f t="shared" si="89"/>
        <v>41807</v>
      </c>
      <c r="E169" s="11">
        <f t="shared" si="62"/>
        <v>0.5</v>
      </c>
      <c r="F169" s="12">
        <f t="shared" si="63"/>
        <v>2456825.6666666665</v>
      </c>
      <c r="G169" s="13">
        <f t="shared" si="64"/>
        <v>0.14457677389915158</v>
      </c>
      <c r="I169" s="14">
        <f t="shared" si="65"/>
        <v>85.341626244928193</v>
      </c>
      <c r="J169" s="14">
        <f t="shared" si="66"/>
        <v>5562.1556611488113</v>
      </c>
      <c r="K169" s="14">
        <f t="shared" si="67"/>
        <v>1.6702553777816005E-2</v>
      </c>
      <c r="L169" s="14">
        <f t="shared" si="68"/>
        <v>0.57505927666733125</v>
      </c>
      <c r="M169" s="14">
        <f t="shared" si="69"/>
        <v>85.916685521595525</v>
      </c>
      <c r="N169" s="14">
        <f t="shared" si="70"/>
        <v>5562.7307204254785</v>
      </c>
      <c r="O169" s="14">
        <f t="shared" si="71"/>
        <v>1.0159256547391968</v>
      </c>
      <c r="P169" s="14">
        <f t="shared" si="72"/>
        <v>85.913046498980506</v>
      </c>
      <c r="Q169" s="14">
        <f t="shared" si="73"/>
        <v>23.437411008743435</v>
      </c>
      <c r="R169" s="14">
        <f t="shared" si="74"/>
        <v>23.435098640162682</v>
      </c>
      <c r="S169" s="14">
        <f t="shared" si="75"/>
        <v>85.547026208971502</v>
      </c>
      <c r="T169" s="14">
        <f t="shared" si="76"/>
        <v>23.371957247048837</v>
      </c>
      <c r="U169" s="14">
        <f t="shared" si="77"/>
        <v>4.3018698161864662E-2</v>
      </c>
      <c r="V169" s="14">
        <f t="shared" si="78"/>
        <v>-0.83468762532243335</v>
      </c>
      <c r="W169" s="14">
        <f t="shared" si="79"/>
        <v>102.6681488690987</v>
      </c>
      <c r="X169" s="11">
        <f t="shared" si="80"/>
        <v>0.49641297751758501</v>
      </c>
      <c r="Y169" s="11">
        <f t="shared" si="81"/>
        <v>0.21122367510342197</v>
      </c>
      <c r="Z169" s="11">
        <f t="shared" si="82"/>
        <v>0.78160227993174813</v>
      </c>
      <c r="AA169" s="14">
        <f t="shared" si="83"/>
        <v>821.34519095278961</v>
      </c>
      <c r="AB169" s="14">
        <f t="shared" si="84"/>
        <v>725.16531237467757</v>
      </c>
      <c r="AC169" s="14">
        <f t="shared" si="85"/>
        <v>1.2913280936693923</v>
      </c>
      <c r="AD169" s="14">
        <f t="shared" si="60"/>
        <v>2.036457347474796</v>
      </c>
      <c r="AE169" s="14">
        <f t="shared" si="86"/>
        <v>87.963542652525206</v>
      </c>
      <c r="AF169" s="14">
        <f t="shared" si="87"/>
        <v>0</v>
      </c>
      <c r="AG169" s="14">
        <f t="shared" si="88"/>
        <v>87.963542652525206</v>
      </c>
      <c r="AH169" s="14">
        <f t="shared" si="61"/>
        <v>215.60186306071665</v>
      </c>
    </row>
    <row r="170" spans="4:34" x14ac:dyDescent="0.3">
      <c r="D170" s="10">
        <f t="shared" si="89"/>
        <v>41808</v>
      </c>
      <c r="E170" s="11">
        <f t="shared" si="62"/>
        <v>0.5</v>
      </c>
      <c r="F170" s="12">
        <f t="shared" si="63"/>
        <v>2456826.6666666665</v>
      </c>
      <c r="G170" s="13">
        <f t="shared" si="64"/>
        <v>0.1446041524070229</v>
      </c>
      <c r="I170" s="14">
        <f t="shared" si="65"/>
        <v>86.327273607493225</v>
      </c>
      <c r="J170" s="14">
        <f t="shared" si="66"/>
        <v>5563.1412614293204</v>
      </c>
      <c r="K170" s="14">
        <f t="shared" si="67"/>
        <v>1.6702552625902541E-2</v>
      </c>
      <c r="L170" s="14">
        <f t="shared" si="68"/>
        <v>0.54419078326928472</v>
      </c>
      <c r="M170" s="14">
        <f t="shared" si="69"/>
        <v>86.871464390762512</v>
      </c>
      <c r="N170" s="14">
        <f t="shared" si="70"/>
        <v>5563.6854522125896</v>
      </c>
      <c r="O170" s="14">
        <f t="shared" si="71"/>
        <v>1.0160086691459853</v>
      </c>
      <c r="P170" s="14">
        <f t="shared" si="72"/>
        <v>86.867821376847203</v>
      </c>
      <c r="Q170" s="14">
        <f t="shared" si="73"/>
        <v>23.437410652708323</v>
      </c>
      <c r="R170" s="14">
        <f t="shared" si="74"/>
        <v>23.435097269925858</v>
      </c>
      <c r="S170" s="14">
        <f t="shared" si="75"/>
        <v>86.58686127889051</v>
      </c>
      <c r="T170" s="14">
        <f t="shared" si="76"/>
        <v>23.398001320110119</v>
      </c>
      <c r="U170" s="14">
        <f t="shared" si="77"/>
        <v>4.3018692988254358E-2</v>
      </c>
      <c r="V170" s="14">
        <f t="shared" si="78"/>
        <v>-1.051117083375372</v>
      </c>
      <c r="W170" s="14">
        <f t="shared" si="79"/>
        <v>102.68314870677898</v>
      </c>
      <c r="X170" s="11">
        <f t="shared" si="80"/>
        <v>0.49656327575234405</v>
      </c>
      <c r="Y170" s="11">
        <f t="shared" si="81"/>
        <v>0.21133230712240242</v>
      </c>
      <c r="Z170" s="11">
        <f t="shared" si="82"/>
        <v>0.78179424438228562</v>
      </c>
      <c r="AA170" s="14">
        <f t="shared" si="83"/>
        <v>821.46518965423184</v>
      </c>
      <c r="AB170" s="14">
        <f t="shared" si="84"/>
        <v>724.9488829166246</v>
      </c>
      <c r="AC170" s="14">
        <f t="shared" si="85"/>
        <v>1.2372207291561494</v>
      </c>
      <c r="AD170" s="14">
        <f t="shared" si="60"/>
        <v>1.9867663014226322</v>
      </c>
      <c r="AE170" s="14">
        <f t="shared" si="86"/>
        <v>88.013233698577366</v>
      </c>
      <c r="AF170" s="14">
        <f t="shared" si="87"/>
        <v>0</v>
      </c>
      <c r="AG170" s="14">
        <f t="shared" si="88"/>
        <v>88.013233698577366</v>
      </c>
      <c r="AH170" s="14">
        <f t="shared" si="61"/>
        <v>214.86137833827996</v>
      </c>
    </row>
    <row r="171" spans="4:34" x14ac:dyDescent="0.3">
      <c r="D171" s="10">
        <f t="shared" si="89"/>
        <v>41809</v>
      </c>
      <c r="E171" s="11">
        <f t="shared" si="62"/>
        <v>0.5</v>
      </c>
      <c r="F171" s="12">
        <f t="shared" si="63"/>
        <v>2456827.6666666665</v>
      </c>
      <c r="G171" s="13">
        <f t="shared" si="64"/>
        <v>0.14463153091489422</v>
      </c>
      <c r="I171" s="14">
        <f t="shared" si="65"/>
        <v>87.312920970057348</v>
      </c>
      <c r="J171" s="14">
        <f t="shared" si="66"/>
        <v>5564.1268617098267</v>
      </c>
      <c r="K171" s="14">
        <f t="shared" si="67"/>
        <v>1.6702551473988889E-2</v>
      </c>
      <c r="L171" s="14">
        <f t="shared" si="68"/>
        <v>0.51317058301272178</v>
      </c>
      <c r="M171" s="14">
        <f t="shared" si="69"/>
        <v>87.826091553070071</v>
      </c>
      <c r="N171" s="14">
        <f t="shared" si="70"/>
        <v>5564.6400322928394</v>
      </c>
      <c r="O171" s="14">
        <f t="shared" si="71"/>
        <v>1.0160870885278748</v>
      </c>
      <c r="P171" s="14">
        <f t="shared" si="72"/>
        <v>87.822444546105984</v>
      </c>
      <c r="Q171" s="14">
        <f t="shared" si="73"/>
        <v>23.43741029667321</v>
      </c>
      <c r="R171" s="14">
        <f t="shared" si="74"/>
        <v>23.435095901665079</v>
      </c>
      <c r="S171" s="14">
        <f t="shared" si="75"/>
        <v>87.626886096524444</v>
      </c>
      <c r="T171" s="14">
        <f t="shared" si="76"/>
        <v>23.417162643164549</v>
      </c>
      <c r="U171" s="14">
        <f t="shared" si="77"/>
        <v>4.3018687822105342E-2</v>
      </c>
      <c r="V171" s="14">
        <f t="shared" si="78"/>
        <v>-1.2683128519743838</v>
      </c>
      <c r="W171" s="14">
        <f t="shared" si="79"/>
        <v>102.69418895737857</v>
      </c>
      <c r="X171" s="11">
        <f t="shared" si="80"/>
        <v>0.4967141061472044</v>
      </c>
      <c r="Y171" s="11">
        <f t="shared" si="81"/>
        <v>0.21145247015448612</v>
      </c>
      <c r="Z171" s="11">
        <f t="shared" si="82"/>
        <v>0.7819757421399226</v>
      </c>
      <c r="AA171" s="14">
        <f t="shared" si="83"/>
        <v>821.55351165902857</v>
      </c>
      <c r="AB171" s="14">
        <f t="shared" si="84"/>
        <v>724.73168714802569</v>
      </c>
      <c r="AC171" s="14">
        <f t="shared" si="85"/>
        <v>1.1829217870064213</v>
      </c>
      <c r="AD171" s="14">
        <f t="shared" si="60"/>
        <v>1.9430587370063992</v>
      </c>
      <c r="AE171" s="14">
        <f t="shared" si="86"/>
        <v>88.056941262993604</v>
      </c>
      <c r="AF171" s="14">
        <f t="shared" si="87"/>
        <v>0</v>
      </c>
      <c r="AG171" s="14">
        <f t="shared" si="88"/>
        <v>88.056941262993604</v>
      </c>
      <c r="AH171" s="14">
        <f t="shared" si="61"/>
        <v>213.96719381746558</v>
      </c>
    </row>
    <row r="172" spans="4:34" x14ac:dyDescent="0.3">
      <c r="D172" s="10">
        <f t="shared" si="89"/>
        <v>41810</v>
      </c>
      <c r="E172" s="11">
        <f t="shared" si="62"/>
        <v>0.5</v>
      </c>
      <c r="F172" s="12">
        <f t="shared" si="63"/>
        <v>2456828.6666666665</v>
      </c>
      <c r="G172" s="13">
        <f t="shared" si="64"/>
        <v>0.14465890942276555</v>
      </c>
      <c r="I172" s="14">
        <f t="shared" si="65"/>
        <v>88.29856833262329</v>
      </c>
      <c r="J172" s="14">
        <f t="shared" si="66"/>
        <v>5565.1124619903349</v>
      </c>
      <c r="K172" s="14">
        <f t="shared" si="67"/>
        <v>1.6702550322075047E-2</v>
      </c>
      <c r="L172" s="14">
        <f t="shared" si="68"/>
        <v>0.48200736472813194</v>
      </c>
      <c r="M172" s="14">
        <f t="shared" si="69"/>
        <v>88.780575697351424</v>
      </c>
      <c r="N172" s="14">
        <f t="shared" si="70"/>
        <v>5565.5944693550628</v>
      </c>
      <c r="O172" s="14">
        <f t="shared" si="71"/>
        <v>1.0161608918298355</v>
      </c>
      <c r="P172" s="14">
        <f t="shared" si="72"/>
        <v>88.776924695593479</v>
      </c>
      <c r="Q172" s="14">
        <f t="shared" si="73"/>
        <v>23.437409940638101</v>
      </c>
      <c r="R172" s="14">
        <f t="shared" si="74"/>
        <v>23.435094535381204</v>
      </c>
      <c r="S172" s="14">
        <f t="shared" si="75"/>
        <v>88.667002200562663</v>
      </c>
      <c r="T172" s="14">
        <f t="shared" si="76"/>
        <v>23.42943627316231</v>
      </c>
      <c r="U172" s="14">
        <f t="shared" si="77"/>
        <v>4.3018682663420856E-2</v>
      </c>
      <c r="V172" s="14">
        <f t="shared" si="78"/>
        <v>-1.4858833049192541</v>
      </c>
      <c r="W172" s="14">
        <f t="shared" si="79"/>
        <v>102.70126269285528</v>
      </c>
      <c r="X172" s="11">
        <f t="shared" si="80"/>
        <v>0.49686519673952728</v>
      </c>
      <c r="Y172" s="11">
        <f t="shared" si="81"/>
        <v>0.21158391148159594</v>
      </c>
      <c r="Z172" s="11">
        <f t="shared" si="82"/>
        <v>0.78214648199745862</v>
      </c>
      <c r="AA172" s="14">
        <f t="shared" si="83"/>
        <v>821.61010154284224</v>
      </c>
      <c r="AB172" s="14">
        <f t="shared" si="84"/>
        <v>724.5141166950807</v>
      </c>
      <c r="AC172" s="14">
        <f t="shared" si="85"/>
        <v>1.1285291737701755</v>
      </c>
      <c r="AD172" s="14">
        <f t="shared" si="60"/>
        <v>1.9055997037099857</v>
      </c>
      <c r="AE172" s="14">
        <f t="shared" si="86"/>
        <v>88.094400296290019</v>
      </c>
      <c r="AF172" s="14">
        <f t="shared" si="87"/>
        <v>0</v>
      </c>
      <c r="AG172" s="14">
        <f t="shared" si="88"/>
        <v>88.094400296290019</v>
      </c>
      <c r="AH172" s="14">
        <f t="shared" si="61"/>
        <v>212.91910186310241</v>
      </c>
    </row>
    <row r="173" spans="4:34" x14ac:dyDescent="0.3">
      <c r="D173" s="10">
        <f t="shared" si="89"/>
        <v>41811</v>
      </c>
      <c r="E173" s="11">
        <f t="shared" si="62"/>
        <v>0.5</v>
      </c>
      <c r="F173" s="12">
        <f t="shared" si="63"/>
        <v>2456829.6666666665</v>
      </c>
      <c r="G173" s="13">
        <f t="shared" si="64"/>
        <v>0.14468628793063687</v>
      </c>
      <c r="I173" s="14">
        <f t="shared" si="65"/>
        <v>89.284215695189232</v>
      </c>
      <c r="J173" s="14">
        <f t="shared" si="66"/>
        <v>5566.098062270843</v>
      </c>
      <c r="K173" s="14">
        <f t="shared" si="67"/>
        <v>1.6702549170161014E-2</v>
      </c>
      <c r="L173" s="14">
        <f t="shared" si="68"/>
        <v>0.45070984986687396</v>
      </c>
      <c r="M173" s="14">
        <f t="shared" si="69"/>
        <v>89.7349255450561</v>
      </c>
      <c r="N173" s="14">
        <f t="shared" si="70"/>
        <v>5566.5487721207101</v>
      </c>
      <c r="O173" s="14">
        <f t="shared" si="71"/>
        <v>1.0162300592453302</v>
      </c>
      <c r="P173" s="14">
        <f t="shared" si="72"/>
        <v>89.73127054676263</v>
      </c>
      <c r="Q173" s="14">
        <f t="shared" si="73"/>
        <v>23.437409584602989</v>
      </c>
      <c r="R173" s="14">
        <f t="shared" si="74"/>
        <v>23.435093171075096</v>
      </c>
      <c r="S173" s="14">
        <f t="shared" si="75"/>
        <v>89.70711084305637</v>
      </c>
      <c r="T173" s="14">
        <f t="shared" si="76"/>
        <v>23.434820001878382</v>
      </c>
      <c r="U173" s="14">
        <f t="shared" si="77"/>
        <v>4.3018677512204187E-2</v>
      </c>
      <c r="V173" s="14">
        <f t="shared" si="78"/>
        <v>-1.7034356125155594</v>
      </c>
      <c r="W173" s="14">
        <f t="shared" si="79"/>
        <v>102.70436602115883</v>
      </c>
      <c r="X173" s="11">
        <f t="shared" si="80"/>
        <v>0.49701627473091359</v>
      </c>
      <c r="Y173" s="11">
        <f t="shared" si="81"/>
        <v>0.21172636911658352</v>
      </c>
      <c r="Z173" s="11">
        <f t="shared" si="82"/>
        <v>0.78230618034524368</v>
      </c>
      <c r="AA173" s="14">
        <f t="shared" si="83"/>
        <v>821.63492816927067</v>
      </c>
      <c r="AB173" s="14">
        <f t="shared" si="84"/>
        <v>724.29656438748452</v>
      </c>
      <c r="AC173" s="14">
        <f t="shared" si="85"/>
        <v>1.0741410968711307</v>
      </c>
      <c r="AD173" s="14">
        <f t="shared" si="60"/>
        <v>1.8746791692383205</v>
      </c>
      <c r="AE173" s="14">
        <f t="shared" si="86"/>
        <v>88.12532083076168</v>
      </c>
      <c r="AF173" s="14">
        <f t="shared" si="87"/>
        <v>0</v>
      </c>
      <c r="AG173" s="14">
        <f t="shared" si="88"/>
        <v>88.12532083076168</v>
      </c>
      <c r="AH173" s="14">
        <f t="shared" si="61"/>
        <v>211.72033049972055</v>
      </c>
    </row>
    <row r="174" spans="4:34" x14ac:dyDescent="0.3">
      <c r="D174" s="10">
        <f t="shared" si="89"/>
        <v>41812</v>
      </c>
      <c r="E174" s="11">
        <f t="shared" si="62"/>
        <v>0.5</v>
      </c>
      <c r="F174" s="12">
        <f t="shared" si="63"/>
        <v>2456830.6666666665</v>
      </c>
      <c r="G174" s="13">
        <f t="shared" si="64"/>
        <v>0.14471366643850819</v>
      </c>
      <c r="I174" s="14">
        <f t="shared" si="65"/>
        <v>90.269863057756083</v>
      </c>
      <c r="J174" s="14">
        <f t="shared" si="66"/>
        <v>5567.0836625513493</v>
      </c>
      <c r="K174" s="14">
        <f t="shared" si="67"/>
        <v>1.6702548018246791E-2</v>
      </c>
      <c r="L174" s="14">
        <f t="shared" si="68"/>
        <v>0.41928679047571926</v>
      </c>
      <c r="M174" s="14">
        <f t="shared" si="69"/>
        <v>90.689149848231807</v>
      </c>
      <c r="N174" s="14">
        <f t="shared" si="70"/>
        <v>5567.5029493418251</v>
      </c>
      <c r="O174" s="14">
        <f t="shared" si="71"/>
        <v>1.0162945722199745</v>
      </c>
      <c r="P174" s="14">
        <f t="shared" si="72"/>
        <v>90.685490851664568</v>
      </c>
      <c r="Q174" s="14">
        <f t="shared" si="73"/>
        <v>23.437409228567876</v>
      </c>
      <c r="R174" s="14">
        <f t="shared" si="74"/>
        <v>23.435091808747615</v>
      </c>
      <c r="S174" s="14">
        <f t="shared" si="75"/>
        <v>90.747113165036637</v>
      </c>
      <c r="T174" s="14">
        <f t="shared" si="76"/>
        <v>23.433314357771568</v>
      </c>
      <c r="U174" s="14">
        <f t="shared" si="77"/>
        <v>4.3018672368458542E-2</v>
      </c>
      <c r="V174" s="14">
        <f t="shared" si="78"/>
        <v>-1.920576417678137</v>
      </c>
      <c r="W174" s="14">
        <f t="shared" si="79"/>
        <v>102.70349809657438</v>
      </c>
      <c r="X174" s="11">
        <f t="shared" si="80"/>
        <v>0.49716706695672092</v>
      </c>
      <c r="Y174" s="11">
        <f t="shared" si="81"/>
        <v>0.21187957224401432</v>
      </c>
      <c r="Z174" s="11">
        <f t="shared" si="82"/>
        <v>0.78245456166942751</v>
      </c>
      <c r="AA174" s="14">
        <f t="shared" si="83"/>
        <v>821.62798477259503</v>
      </c>
      <c r="AB174" s="14">
        <f t="shared" si="84"/>
        <v>724.07942358232185</v>
      </c>
      <c r="AC174" s="14">
        <f t="shared" si="85"/>
        <v>1.0198558955804629</v>
      </c>
      <c r="AD174" s="14">
        <f t="shared" si="60"/>
        <v>1.8506045825907971</v>
      </c>
      <c r="AE174" s="14">
        <f t="shared" si="86"/>
        <v>88.14939541740921</v>
      </c>
      <c r="AF174" s="14">
        <f t="shared" si="87"/>
        <v>0</v>
      </c>
      <c r="AG174" s="14">
        <f t="shared" si="88"/>
        <v>88.14939541740921</v>
      </c>
      <c r="AH174" s="14">
        <f t="shared" si="61"/>
        <v>210.37798758093373</v>
      </c>
    </row>
    <row r="175" spans="4:34" x14ac:dyDescent="0.3">
      <c r="D175" s="10">
        <f t="shared" si="89"/>
        <v>41813</v>
      </c>
      <c r="E175" s="11">
        <f t="shared" si="62"/>
        <v>0.5</v>
      </c>
      <c r="F175" s="12">
        <f t="shared" si="63"/>
        <v>2456831.6666666665</v>
      </c>
      <c r="G175" s="13">
        <f t="shared" si="64"/>
        <v>0.14474104494637952</v>
      </c>
      <c r="I175" s="14">
        <f t="shared" si="65"/>
        <v>91.255510420323844</v>
      </c>
      <c r="J175" s="14">
        <f t="shared" si="66"/>
        <v>5568.0692628318566</v>
      </c>
      <c r="K175" s="14">
        <f t="shared" si="67"/>
        <v>1.670254686633238E-2</v>
      </c>
      <c r="L175" s="14">
        <f t="shared" si="68"/>
        <v>0.38774696717108265</v>
      </c>
      <c r="M175" s="14">
        <f t="shared" si="69"/>
        <v>91.643257387494927</v>
      </c>
      <c r="N175" s="14">
        <f t="shared" si="70"/>
        <v>5568.4570097990272</v>
      </c>
      <c r="O175" s="14">
        <f t="shared" si="71"/>
        <v>1.0163544134549554</v>
      </c>
      <c r="P175" s="14">
        <f t="shared" si="72"/>
        <v>91.639594390919058</v>
      </c>
      <c r="Q175" s="14">
        <f t="shared" si="73"/>
        <v>23.437408872532764</v>
      </c>
      <c r="R175" s="14">
        <f t="shared" si="74"/>
        <v>23.435090448399624</v>
      </c>
      <c r="S175" s="14">
        <f t="shared" si="75"/>
        <v>91.786910372421502</v>
      </c>
      <c r="T175" s="14">
        <f t="shared" si="76"/>
        <v>23.4249226041157</v>
      </c>
      <c r="U175" s="14">
        <f t="shared" si="77"/>
        <v>4.3018667232187217E-2</v>
      </c>
      <c r="V175" s="14">
        <f t="shared" si="78"/>
        <v>-2.1369125137259997</v>
      </c>
      <c r="W175" s="14">
        <f t="shared" si="79"/>
        <v>102.69866112165359</v>
      </c>
      <c r="X175" s="11">
        <f t="shared" si="80"/>
        <v>0.49731730035675414</v>
      </c>
      <c r="Y175" s="11">
        <f t="shared" si="81"/>
        <v>0.21204324168549418</v>
      </c>
      <c r="Z175" s="11">
        <f t="shared" si="82"/>
        <v>0.78259135902801402</v>
      </c>
      <c r="AA175" s="14">
        <f t="shared" si="83"/>
        <v>821.58928897322869</v>
      </c>
      <c r="AB175" s="14">
        <f t="shared" si="84"/>
        <v>723.86308748627403</v>
      </c>
      <c r="AC175" s="14">
        <f t="shared" si="85"/>
        <v>0.96577187156850641</v>
      </c>
      <c r="AD175" s="14">
        <f t="shared" si="60"/>
        <v>1.8336911010955488</v>
      </c>
      <c r="AE175" s="14">
        <f t="shared" si="86"/>
        <v>88.166308898904447</v>
      </c>
      <c r="AF175" s="14">
        <f t="shared" si="87"/>
        <v>0</v>
      </c>
      <c r="AG175" s="14">
        <f t="shared" si="88"/>
        <v>88.166308898904447</v>
      </c>
      <c r="AH175" s="14">
        <f t="shared" si="61"/>
        <v>208.90333358393261</v>
      </c>
    </row>
    <row r="176" spans="4:34" x14ac:dyDescent="0.3">
      <c r="D176" s="10">
        <f t="shared" si="89"/>
        <v>41814</v>
      </c>
      <c r="E176" s="11">
        <f t="shared" si="62"/>
        <v>0.5</v>
      </c>
      <c r="F176" s="12">
        <f t="shared" si="63"/>
        <v>2456832.6666666665</v>
      </c>
      <c r="G176" s="13">
        <f t="shared" si="64"/>
        <v>0.14476842345425084</v>
      </c>
      <c r="I176" s="14">
        <f t="shared" si="65"/>
        <v>92.241157782891605</v>
      </c>
      <c r="J176" s="14">
        <f t="shared" si="66"/>
        <v>5569.0548631123638</v>
      </c>
      <c r="K176" s="14">
        <f t="shared" si="67"/>
        <v>1.6702545714417778E-2</v>
      </c>
      <c r="L176" s="14">
        <f t="shared" si="68"/>
        <v>0.35609918711375549</v>
      </c>
      <c r="M176" s="14">
        <f t="shared" si="69"/>
        <v>92.597256970005361</v>
      </c>
      <c r="N176" s="14">
        <f t="shared" si="70"/>
        <v>5569.4109622994774</v>
      </c>
      <c r="O176" s="14">
        <f t="shared" si="71"/>
        <v>1.0164095669102111</v>
      </c>
      <c r="P176" s="14">
        <f t="shared" si="72"/>
        <v>92.593589971689468</v>
      </c>
      <c r="Q176" s="14">
        <f t="shared" si="73"/>
        <v>23.437408516497651</v>
      </c>
      <c r="R176" s="14">
        <f t="shared" si="74"/>
        <v>23.43508909003198</v>
      </c>
      <c r="S176" s="14">
        <f t="shared" si="75"/>
        <v>92.826403911679577</v>
      </c>
      <c r="T176" s="14">
        <f t="shared" si="76"/>
        <v>23.409650733405481</v>
      </c>
      <c r="U176" s="14">
        <f t="shared" si="77"/>
        <v>4.3018662103393425E-2</v>
      </c>
      <c r="V176" s="14">
        <f t="shared" si="78"/>
        <v>-2.3520515220801075</v>
      </c>
      <c r="W176" s="14">
        <f t="shared" si="79"/>
        <v>102.6898603407233</v>
      </c>
      <c r="X176" s="11">
        <f t="shared" si="80"/>
        <v>0.49746670244588892</v>
      </c>
      <c r="Y176" s="11">
        <f t="shared" si="81"/>
        <v>0.2122170903883242</v>
      </c>
      <c r="Z176" s="11">
        <f t="shared" si="82"/>
        <v>0.78271631450345369</v>
      </c>
      <c r="AA176" s="14">
        <f t="shared" si="83"/>
        <v>821.5188827257864</v>
      </c>
      <c r="AB176" s="14">
        <f t="shared" si="84"/>
        <v>723.64794847791973</v>
      </c>
      <c r="AC176" s="14">
        <f t="shared" si="85"/>
        <v>0.91198711947993161</v>
      </c>
      <c r="AD176" s="14">
        <f t="shared" si="60"/>
        <v>1.8242498902974527</v>
      </c>
      <c r="AE176" s="14">
        <f t="shared" si="86"/>
        <v>88.175750109702548</v>
      </c>
      <c r="AF176" s="14">
        <f t="shared" si="87"/>
        <v>0</v>
      </c>
      <c r="AG176" s="14">
        <f t="shared" si="88"/>
        <v>88.175750109702548</v>
      </c>
      <c r="AH176" s="14">
        <f t="shared" si="61"/>
        <v>207.31180760148192</v>
      </c>
    </row>
    <row r="177" spans="4:34" x14ac:dyDescent="0.3">
      <c r="D177" s="10">
        <f t="shared" si="89"/>
        <v>41815</v>
      </c>
      <c r="E177" s="11">
        <f t="shared" si="62"/>
        <v>0.5</v>
      </c>
      <c r="F177" s="12">
        <f t="shared" si="63"/>
        <v>2456833.6666666665</v>
      </c>
      <c r="G177" s="13">
        <f t="shared" si="64"/>
        <v>0.14479580196212216</v>
      </c>
      <c r="I177" s="14">
        <f t="shared" si="65"/>
        <v>93.226805145459366</v>
      </c>
      <c r="J177" s="14">
        <f t="shared" si="66"/>
        <v>5570.0404633928692</v>
      </c>
      <c r="K177" s="14">
        <f t="shared" si="67"/>
        <v>1.6702544562502985E-2</v>
      </c>
      <c r="L177" s="14">
        <f t="shared" si="68"/>
        <v>0.32435228198326432</v>
      </c>
      <c r="M177" s="14">
        <f t="shared" si="69"/>
        <v>93.551157427442632</v>
      </c>
      <c r="N177" s="14">
        <f t="shared" si="70"/>
        <v>5570.3648156748523</v>
      </c>
      <c r="O177" s="14">
        <f t="shared" si="71"/>
        <v>1.0164600178073739</v>
      </c>
      <c r="P177" s="14">
        <f t="shared" si="72"/>
        <v>93.54748642565869</v>
      </c>
      <c r="Q177" s="14">
        <f t="shared" si="73"/>
        <v>23.437408160462539</v>
      </c>
      <c r="R177" s="14">
        <f t="shared" si="74"/>
        <v>23.435087733645535</v>
      </c>
      <c r="S177" s="14">
        <f t="shared" si="75"/>
        <v>93.865495644697234</v>
      </c>
      <c r="T177" s="14">
        <f t="shared" si="76"/>
        <v>23.387507458054163</v>
      </c>
      <c r="U177" s="14">
        <f t="shared" si="77"/>
        <v>4.3018656982080378E-2</v>
      </c>
      <c r="V177" s="14">
        <f t="shared" si="78"/>
        <v>-2.5656025680608479</v>
      </c>
      <c r="W177" s="14">
        <f t="shared" si="79"/>
        <v>102.67710402500903</v>
      </c>
      <c r="X177" s="11">
        <f t="shared" si="80"/>
        <v>0.49761500178337559</v>
      </c>
      <c r="Y177" s="11">
        <f t="shared" si="81"/>
        <v>0.2124008239361283</v>
      </c>
      <c r="Z177" s="11">
        <f t="shared" si="82"/>
        <v>0.78282917963062282</v>
      </c>
      <c r="AA177" s="14">
        <f t="shared" si="83"/>
        <v>821.41683220007224</v>
      </c>
      <c r="AB177" s="14">
        <f t="shared" si="84"/>
        <v>723.43439743193903</v>
      </c>
      <c r="AC177" s="14">
        <f t="shared" si="85"/>
        <v>0.85859935798475817</v>
      </c>
      <c r="AD177" s="14">
        <f t="shared" si="60"/>
        <v>1.82257525662222</v>
      </c>
      <c r="AE177" s="14">
        <f t="shared" si="86"/>
        <v>88.177424743377784</v>
      </c>
      <c r="AF177" s="14">
        <f t="shared" si="87"/>
        <v>0</v>
      </c>
      <c r="AG177" s="14">
        <f t="shared" si="88"/>
        <v>88.177424743377784</v>
      </c>
      <c r="AH177" s="14">
        <f t="shared" si="61"/>
        <v>205.62274698897662</v>
      </c>
    </row>
    <row r="178" spans="4:34" x14ac:dyDescent="0.3">
      <c r="D178" s="10">
        <f t="shared" si="89"/>
        <v>41816</v>
      </c>
      <c r="E178" s="11">
        <f t="shared" si="62"/>
        <v>0.5</v>
      </c>
      <c r="F178" s="12">
        <f t="shared" si="63"/>
        <v>2456834.6666666665</v>
      </c>
      <c r="G178" s="13">
        <f t="shared" si="64"/>
        <v>0.14482318046999346</v>
      </c>
      <c r="I178" s="14">
        <f t="shared" si="65"/>
        <v>94.212452508027127</v>
      </c>
      <c r="J178" s="14">
        <f t="shared" si="66"/>
        <v>5571.0260636733747</v>
      </c>
      <c r="K178" s="14">
        <f t="shared" si="67"/>
        <v>1.6702543410588001E-2</v>
      </c>
      <c r="L178" s="14">
        <f t="shared" si="68"/>
        <v>0.29251510595189506</v>
      </c>
      <c r="M178" s="14">
        <f t="shared" si="69"/>
        <v>94.504967613979019</v>
      </c>
      <c r="N178" s="14">
        <f t="shared" si="70"/>
        <v>5571.3185787793263</v>
      </c>
      <c r="O178" s="14">
        <f t="shared" si="71"/>
        <v>1.0165057526324774</v>
      </c>
      <c r="P178" s="14">
        <f t="shared" si="72"/>
        <v>94.501292607002455</v>
      </c>
      <c r="Q178" s="14">
        <f t="shared" si="73"/>
        <v>23.43740780442743</v>
      </c>
      <c r="R178" s="14">
        <f t="shared" si="74"/>
        <v>23.435086379241156</v>
      </c>
      <c r="S178" s="14">
        <f t="shared" si="75"/>
        <v>94.904088022301266</v>
      </c>
      <c r="T178" s="14">
        <f t="shared" si="76"/>
        <v>23.358504197415236</v>
      </c>
      <c r="U178" s="14">
        <f t="shared" si="77"/>
        <v>4.3018651868251351E-2</v>
      </c>
      <c r="V178" s="14">
        <f t="shared" si="78"/>
        <v>-2.7771769529908208</v>
      </c>
      <c r="W178" s="14">
        <f t="shared" si="79"/>
        <v>102.66040344945731</v>
      </c>
      <c r="X178" s="11">
        <f t="shared" si="80"/>
        <v>0.49776192843957701</v>
      </c>
      <c r="Y178" s="11">
        <f t="shared" si="81"/>
        <v>0.21259414107997338</v>
      </c>
      <c r="Z178" s="11">
        <f t="shared" si="82"/>
        <v>0.78292971579918058</v>
      </c>
      <c r="AA178" s="14">
        <f t="shared" si="83"/>
        <v>821.28322759565845</v>
      </c>
      <c r="AB178" s="14">
        <f t="shared" si="84"/>
        <v>723.22282304700911</v>
      </c>
      <c r="AC178" s="14">
        <f t="shared" si="85"/>
        <v>0.8057057617522787</v>
      </c>
      <c r="AD178" s="14">
        <f t="shared" si="60"/>
        <v>1.8289316814561529</v>
      </c>
      <c r="AE178" s="14">
        <f t="shared" si="86"/>
        <v>88.171068318543846</v>
      </c>
      <c r="AF178" s="14">
        <f t="shared" si="87"/>
        <v>0</v>
      </c>
      <c r="AG178" s="14">
        <f t="shared" si="88"/>
        <v>88.171068318543846</v>
      </c>
      <c r="AH178" s="14">
        <f t="shared" si="61"/>
        <v>203.8587749220481</v>
      </c>
    </row>
    <row r="179" spans="4:34" x14ac:dyDescent="0.3">
      <c r="D179" s="10">
        <f t="shared" si="89"/>
        <v>41817</v>
      </c>
      <c r="E179" s="11">
        <f t="shared" si="62"/>
        <v>0.5</v>
      </c>
      <c r="F179" s="12">
        <f t="shared" si="63"/>
        <v>2456835.6666666665</v>
      </c>
      <c r="G179" s="13">
        <f t="shared" si="64"/>
        <v>0.14485055897786478</v>
      </c>
      <c r="I179" s="14">
        <f t="shared" si="65"/>
        <v>95.198099870596707</v>
      </c>
      <c r="J179" s="14">
        <f t="shared" si="66"/>
        <v>5572.011663953881</v>
      </c>
      <c r="K179" s="14">
        <f t="shared" si="67"/>
        <v>1.670254225867283E-2</v>
      </c>
      <c r="L179" s="14">
        <f t="shared" si="68"/>
        <v>0.26059653365921737</v>
      </c>
      <c r="M179" s="14">
        <f t="shared" si="69"/>
        <v>95.458696404255917</v>
      </c>
      <c r="N179" s="14">
        <f t="shared" si="70"/>
        <v>5572.2722604875398</v>
      </c>
      <c r="O179" s="14">
        <f t="shared" si="71"/>
        <v>1.0165467591384261</v>
      </c>
      <c r="P179" s="14">
        <f t="shared" si="72"/>
        <v>95.455017390365569</v>
      </c>
      <c r="Q179" s="14">
        <f t="shared" si="73"/>
        <v>23.437407448392317</v>
      </c>
      <c r="R179" s="14">
        <f t="shared" si="74"/>
        <v>23.435085026819678</v>
      </c>
      <c r="S179" s="14">
        <f t="shared" si="75"/>
        <v>95.942084255907304</v>
      </c>
      <c r="T179" s="14">
        <f t="shared" si="76"/>
        <v>23.322655061174185</v>
      </c>
      <c r="U179" s="14">
        <f t="shared" si="77"/>
        <v>4.3018646761909501E-2</v>
      </c>
      <c r="V179" s="14">
        <f t="shared" si="78"/>
        <v>-2.9863888208282345</v>
      </c>
      <c r="W179" s="14">
        <f t="shared" si="79"/>
        <v>102.63977286138645</v>
      </c>
      <c r="X179" s="11">
        <f t="shared" si="80"/>
        <v>0.49790721445890845</v>
      </c>
      <c r="Y179" s="11">
        <f t="shared" si="81"/>
        <v>0.21279673428839058</v>
      </c>
      <c r="Z179" s="11">
        <f t="shared" si="82"/>
        <v>0.78301769462942639</v>
      </c>
      <c r="AA179" s="14">
        <f t="shared" si="83"/>
        <v>821.11818289109158</v>
      </c>
      <c r="AB179" s="14">
        <f t="shared" si="84"/>
        <v>723.01361117917168</v>
      </c>
      <c r="AC179" s="14">
        <f t="shared" si="85"/>
        <v>0.75340279479291894</v>
      </c>
      <c r="AD179" s="14">
        <f t="shared" si="60"/>
        <v>1.8435420050885292</v>
      </c>
      <c r="AE179" s="14">
        <f t="shared" si="86"/>
        <v>88.156457994911477</v>
      </c>
      <c r="AF179" s="14">
        <f t="shared" si="87"/>
        <v>0</v>
      </c>
      <c r="AG179" s="14">
        <f t="shared" si="88"/>
        <v>88.156457994911477</v>
      </c>
      <c r="AH179" s="14">
        <f t="shared" si="61"/>
        <v>202.04487839441188</v>
      </c>
    </row>
    <row r="180" spans="4:34" x14ac:dyDescent="0.3">
      <c r="D180" s="10">
        <f t="shared" si="89"/>
        <v>41818</v>
      </c>
      <c r="E180" s="11">
        <f t="shared" si="62"/>
        <v>0.5</v>
      </c>
      <c r="F180" s="12">
        <f t="shared" si="63"/>
        <v>2456836.6666666665</v>
      </c>
      <c r="G180" s="13">
        <f t="shared" si="64"/>
        <v>0.1448779374857361</v>
      </c>
      <c r="I180" s="14">
        <f t="shared" si="65"/>
        <v>96.183747233165377</v>
      </c>
      <c r="J180" s="14">
        <f t="shared" si="66"/>
        <v>5572.9972642343864</v>
      </c>
      <c r="K180" s="14">
        <f t="shared" si="67"/>
        <v>1.6702541106757469E-2</v>
      </c>
      <c r="L180" s="14">
        <f t="shared" si="68"/>
        <v>0.22860545818639091</v>
      </c>
      <c r="M180" s="14">
        <f t="shared" si="69"/>
        <v>96.412352691351771</v>
      </c>
      <c r="N180" s="14">
        <f t="shared" si="70"/>
        <v>5573.2258696925728</v>
      </c>
      <c r="O180" s="14">
        <f t="shared" si="71"/>
        <v>1.0165830263472293</v>
      </c>
      <c r="P180" s="14">
        <f t="shared" si="72"/>
        <v>96.408669668829887</v>
      </c>
      <c r="Q180" s="14">
        <f t="shared" si="73"/>
        <v>23.437407092357205</v>
      </c>
      <c r="R180" s="14">
        <f t="shared" si="74"/>
        <v>23.435083676381964</v>
      </c>
      <c r="S180" s="14">
        <f t="shared" si="75"/>
        <v>96.979388486757145</v>
      </c>
      <c r="T180" s="14">
        <f t="shared" si="76"/>
        <v>23.279976829171886</v>
      </c>
      <c r="U180" s="14">
        <f t="shared" si="77"/>
        <v>4.3018641663058077E-2</v>
      </c>
      <c r="V180" s="14">
        <f t="shared" si="78"/>
        <v>-3.1928558175638453</v>
      </c>
      <c r="W180" s="14">
        <f t="shared" si="79"/>
        <v>102.61522944114104</v>
      </c>
      <c r="X180" s="11">
        <f t="shared" si="80"/>
        <v>0.49805059431775273</v>
      </c>
      <c r="Y180" s="11">
        <f t="shared" si="81"/>
        <v>0.21300829031458315</v>
      </c>
      <c r="Z180" s="11">
        <f t="shared" si="82"/>
        <v>0.78309289832092221</v>
      </c>
      <c r="AA180" s="14">
        <f t="shared" si="83"/>
        <v>820.92183552912832</v>
      </c>
      <c r="AB180" s="14">
        <f t="shared" si="84"/>
        <v>722.8071441824361</v>
      </c>
      <c r="AC180" s="14">
        <f t="shared" si="85"/>
        <v>0.70178604560902613</v>
      </c>
      <c r="AD180" s="14">
        <f t="shared" si="60"/>
        <v>1.8665779871511865</v>
      </c>
      <c r="AE180" s="14">
        <f t="shared" si="86"/>
        <v>88.133422012848811</v>
      </c>
      <c r="AF180" s="14">
        <f t="shared" si="87"/>
        <v>0</v>
      </c>
      <c r="AG180" s="14">
        <f t="shared" si="88"/>
        <v>88.133422012848811</v>
      </c>
      <c r="AH180" s="14">
        <f t="shared" si="61"/>
        <v>200.20725233451088</v>
      </c>
    </row>
    <row r="181" spans="4:34" x14ac:dyDescent="0.3">
      <c r="D181" s="10">
        <f t="shared" si="89"/>
        <v>41819</v>
      </c>
      <c r="E181" s="11">
        <f t="shared" si="62"/>
        <v>0.5</v>
      </c>
      <c r="F181" s="12">
        <f t="shared" si="63"/>
        <v>2456837.6666666665</v>
      </c>
      <c r="G181" s="13">
        <f t="shared" si="64"/>
        <v>0.14490531599360743</v>
      </c>
      <c r="I181" s="14">
        <f t="shared" si="65"/>
        <v>97.169394595735866</v>
      </c>
      <c r="J181" s="14">
        <f t="shared" si="66"/>
        <v>5573.9828645148918</v>
      </c>
      <c r="K181" s="14">
        <f t="shared" si="67"/>
        <v>1.6702539954841916E-2</v>
      </c>
      <c r="L181" s="14">
        <f t="shared" si="68"/>
        <v>0.19655078903028766</v>
      </c>
      <c r="M181" s="14">
        <f t="shared" si="69"/>
        <v>97.36594538476615</v>
      </c>
      <c r="N181" s="14">
        <f t="shared" si="70"/>
        <v>5574.1794153039218</v>
      </c>
      <c r="O181" s="14">
        <f t="shared" si="71"/>
        <v>1.0166145445520023</v>
      </c>
      <c r="P181" s="14">
        <f t="shared" si="72"/>
        <v>97.362258351898433</v>
      </c>
      <c r="Q181" s="14">
        <f t="shared" si="73"/>
        <v>23.437406736322096</v>
      </c>
      <c r="R181" s="14">
        <f t="shared" si="74"/>
        <v>23.435082327928864</v>
      </c>
      <c r="S181" s="14">
        <f t="shared" si="75"/>
        <v>98.015905952261335</v>
      </c>
      <c r="T181" s="14">
        <f t="shared" si="76"/>
        <v>23.230488927732797</v>
      </c>
      <c r="U181" s="14">
        <f t="shared" si="77"/>
        <v>4.3018636571700304E-2</v>
      </c>
      <c r="V181" s="14">
        <f t="shared" si="78"/>
        <v>-3.3961997416568539</v>
      </c>
      <c r="W181" s="14">
        <f t="shared" si="79"/>
        <v>102.58679325496695</v>
      </c>
      <c r="X181" s="11">
        <f t="shared" si="80"/>
        <v>0.49819180537615054</v>
      </c>
      <c r="Y181" s="11">
        <f t="shared" si="81"/>
        <v>0.21322849077902015</v>
      </c>
      <c r="Z181" s="11">
        <f t="shared" si="82"/>
        <v>0.78315511997328102</v>
      </c>
      <c r="AA181" s="14">
        <f t="shared" si="83"/>
        <v>820.69434603973559</v>
      </c>
      <c r="AB181" s="14">
        <f t="shared" si="84"/>
        <v>722.6038002583432</v>
      </c>
      <c r="AC181" s="14">
        <f t="shared" si="85"/>
        <v>0.65095006458579974</v>
      </c>
      <c r="AD181" s="14">
        <f t="shared" si="60"/>
        <v>1.89815421924113</v>
      </c>
      <c r="AE181" s="14">
        <f t="shared" si="86"/>
        <v>88.101845780758865</v>
      </c>
      <c r="AF181" s="14">
        <f t="shared" si="87"/>
        <v>0</v>
      </c>
      <c r="AG181" s="14">
        <f t="shared" si="88"/>
        <v>88.101845780758865</v>
      </c>
      <c r="AH181" s="14">
        <f t="shared" si="61"/>
        <v>198.37202984791216</v>
      </c>
    </row>
    <row r="182" spans="4:34" x14ac:dyDescent="0.3">
      <c r="D182" s="10">
        <f t="shared" si="89"/>
        <v>41820</v>
      </c>
      <c r="E182" s="11">
        <f t="shared" si="62"/>
        <v>0.5</v>
      </c>
      <c r="F182" s="12">
        <f t="shared" si="63"/>
        <v>2456838.6666666665</v>
      </c>
      <c r="G182" s="13">
        <f t="shared" si="64"/>
        <v>0.14493269450147875</v>
      </c>
      <c r="I182" s="14">
        <f t="shared" si="65"/>
        <v>98.155041958305446</v>
      </c>
      <c r="J182" s="14">
        <f t="shared" si="66"/>
        <v>5574.9684647953973</v>
      </c>
      <c r="K182" s="14">
        <f t="shared" si="67"/>
        <v>1.6702538802926173E-2</v>
      </c>
      <c r="L182" s="14">
        <f t="shared" si="68"/>
        <v>0.16444145007788785</v>
      </c>
      <c r="M182" s="14">
        <f t="shared" si="69"/>
        <v>98.319483408383334</v>
      </c>
      <c r="N182" s="14">
        <f t="shared" si="70"/>
        <v>5575.1329062454752</v>
      </c>
      <c r="O182" s="14">
        <f t="shared" si="71"/>
        <v>1.0166413053187333</v>
      </c>
      <c r="P182" s="14">
        <f t="shared" si="72"/>
        <v>98.315792363458883</v>
      </c>
      <c r="Q182" s="14">
        <f t="shared" si="73"/>
        <v>23.437406380286983</v>
      </c>
      <c r="R182" s="14">
        <f t="shared" si="74"/>
        <v>23.435080981461216</v>
      </c>
      <c r="S182" s="14">
        <f t="shared" si="75"/>
        <v>99.051543148914106</v>
      </c>
      <c r="T182" s="14">
        <f t="shared" si="76"/>
        <v>23.174213402587572</v>
      </c>
      <c r="U182" s="14">
        <f t="shared" si="77"/>
        <v>4.3018631487839312E-2</v>
      </c>
      <c r="V182" s="14">
        <f t="shared" si="78"/>
        <v>-3.5960471837992172</v>
      </c>
      <c r="W182" s="14">
        <f t="shared" si="79"/>
        <v>102.55448720036694</v>
      </c>
      <c r="X182" s="11">
        <f t="shared" si="80"/>
        <v>0.49833058832208277</v>
      </c>
      <c r="Y182" s="11">
        <f t="shared" si="81"/>
        <v>0.21345701276550796</v>
      </c>
      <c r="Z182" s="11">
        <f t="shared" si="82"/>
        <v>0.78320416387865766</v>
      </c>
      <c r="AA182" s="14">
        <f t="shared" si="83"/>
        <v>820.43589760293548</v>
      </c>
      <c r="AB182" s="14">
        <f t="shared" si="84"/>
        <v>722.40395281620067</v>
      </c>
      <c r="AC182" s="14">
        <f t="shared" si="85"/>
        <v>0.60098820405016795</v>
      </c>
      <c r="AD182" s="14">
        <f t="shared" si="60"/>
        <v>1.9383259228278895</v>
      </c>
      <c r="AE182" s="14">
        <f t="shared" si="86"/>
        <v>88.061674077172114</v>
      </c>
      <c r="AF182" s="14">
        <f t="shared" si="87"/>
        <v>0</v>
      </c>
      <c r="AG182" s="14">
        <f t="shared" si="88"/>
        <v>88.061674077172114</v>
      </c>
      <c r="AH182" s="14">
        <f t="shared" si="61"/>
        <v>196.56404105031419</v>
      </c>
    </row>
    <row r="183" spans="4:34" x14ac:dyDescent="0.3">
      <c r="D183" s="10">
        <f t="shared" si="89"/>
        <v>41821</v>
      </c>
      <c r="E183" s="11">
        <f t="shared" si="62"/>
        <v>0.5</v>
      </c>
      <c r="F183" s="12">
        <f t="shared" si="63"/>
        <v>2456839.6666666665</v>
      </c>
      <c r="G183" s="13">
        <f t="shared" si="64"/>
        <v>0.14496007300935007</v>
      </c>
      <c r="I183" s="14">
        <f t="shared" si="65"/>
        <v>99.140689320875936</v>
      </c>
      <c r="J183" s="14">
        <f t="shared" si="66"/>
        <v>5575.9540650759018</v>
      </c>
      <c r="K183" s="14">
        <f t="shared" si="67"/>
        <v>1.6702537651010242E-2</v>
      </c>
      <c r="L183" s="14">
        <f t="shared" si="68"/>
        <v>0.13228637758058512</v>
      </c>
      <c r="M183" s="14">
        <f t="shared" si="69"/>
        <v>99.27297569845652</v>
      </c>
      <c r="N183" s="14">
        <f t="shared" si="70"/>
        <v>5576.0863514534822</v>
      </c>
      <c r="O183" s="14">
        <f t="shared" si="71"/>
        <v>1.0166633014878153</v>
      </c>
      <c r="P183" s="14">
        <f t="shared" si="72"/>
        <v>99.269280639767871</v>
      </c>
      <c r="Q183" s="14">
        <f t="shared" si="73"/>
        <v>23.437406024251871</v>
      </c>
      <c r="R183" s="14">
        <f t="shared" si="74"/>
        <v>23.435079636979875</v>
      </c>
      <c r="S183" s="14">
        <f t="shared" si="75"/>
        <v>100.08620799135315</v>
      </c>
      <c r="T183" s="14">
        <f t="shared" si="76"/>
        <v>23.11117488848878</v>
      </c>
      <c r="U183" s="14">
        <f t="shared" si="77"/>
        <v>4.3018626411478376E-2</v>
      </c>
      <c r="V183" s="14">
        <f t="shared" si="78"/>
        <v>-3.7920301543625388</v>
      </c>
      <c r="W183" s="14">
        <f t="shared" si="79"/>
        <v>102.51833694423354</v>
      </c>
      <c r="X183" s="11">
        <f t="shared" si="80"/>
        <v>0.49846668760719626</v>
      </c>
      <c r="Y183" s="11">
        <f t="shared" si="81"/>
        <v>0.21369352942876974</v>
      </c>
      <c r="Z183" s="11">
        <f t="shared" si="82"/>
        <v>0.78323984578562278</v>
      </c>
      <c r="AA183" s="14">
        <f t="shared" si="83"/>
        <v>820.14669555386831</v>
      </c>
      <c r="AB183" s="14">
        <f t="shared" si="84"/>
        <v>722.20796984563731</v>
      </c>
      <c r="AC183" s="14">
        <f t="shared" si="85"/>
        <v>0.55199246140932701</v>
      </c>
      <c r="AD183" s="14">
        <f t="shared" si="60"/>
        <v>1.9870906282945942</v>
      </c>
      <c r="AE183" s="14">
        <f t="shared" si="86"/>
        <v>88.012909371705405</v>
      </c>
      <c r="AF183" s="14">
        <f t="shared" si="87"/>
        <v>0</v>
      </c>
      <c r="AG183" s="14">
        <f t="shared" si="88"/>
        <v>88.012909371705405</v>
      </c>
      <c r="AH183" s="14">
        <f t="shared" si="61"/>
        <v>194.8057364915289</v>
      </c>
    </row>
    <row r="184" spans="4:34" x14ac:dyDescent="0.3">
      <c r="D184" s="10">
        <f t="shared" si="89"/>
        <v>41822</v>
      </c>
      <c r="E184" s="11">
        <f t="shared" si="62"/>
        <v>0.5</v>
      </c>
      <c r="F184" s="12">
        <f t="shared" si="63"/>
        <v>2456840.6666666665</v>
      </c>
      <c r="G184" s="13">
        <f t="shared" si="64"/>
        <v>0.14498745151722139</v>
      </c>
      <c r="I184" s="14">
        <f t="shared" si="65"/>
        <v>100.12633668344733</v>
      </c>
      <c r="J184" s="14">
        <f t="shared" si="66"/>
        <v>5576.9396653564072</v>
      </c>
      <c r="K184" s="14">
        <f t="shared" si="67"/>
        <v>1.6702536499094121E-2</v>
      </c>
      <c r="L184" s="14">
        <f t="shared" si="68"/>
        <v>0.10009451812840274</v>
      </c>
      <c r="M184" s="14">
        <f t="shared" si="69"/>
        <v>100.22643120157574</v>
      </c>
      <c r="N184" s="14">
        <f t="shared" si="70"/>
        <v>5577.0397598745358</v>
      </c>
      <c r="O184" s="14">
        <f t="shared" si="71"/>
        <v>1.0166805271753463</v>
      </c>
      <c r="P184" s="14">
        <f t="shared" si="72"/>
        <v>100.22273212741887</v>
      </c>
      <c r="Q184" s="14">
        <f t="shared" si="73"/>
        <v>23.437405668216762</v>
      </c>
      <c r="R184" s="14">
        <f t="shared" si="74"/>
        <v>23.435078294485685</v>
      </c>
      <c r="S184" s="14">
        <f t="shared" si="75"/>
        <v>101.11980996707356</v>
      </c>
      <c r="T184" s="14">
        <f t="shared" si="76"/>
        <v>23.041400575634018</v>
      </c>
      <c r="U184" s="14">
        <f t="shared" si="77"/>
        <v>4.3018621342620626E-2</v>
      </c>
      <c r="V184" s="14">
        <f t="shared" si="78"/>
        <v>-3.9837866969027127</v>
      </c>
      <c r="W184" s="14">
        <f t="shared" si="79"/>
        <v>102.47837085409434</v>
      </c>
      <c r="X184" s="11">
        <f t="shared" si="80"/>
        <v>0.49859985187284911</v>
      </c>
      <c r="Y184" s="11">
        <f t="shared" si="81"/>
        <v>0.21393771061147596</v>
      </c>
      <c r="Z184" s="11">
        <f t="shared" si="82"/>
        <v>0.78326199313422218</v>
      </c>
      <c r="AA184" s="14">
        <f t="shared" si="83"/>
        <v>819.82696683275469</v>
      </c>
      <c r="AB184" s="14">
        <f t="shared" si="84"/>
        <v>722.01621330309717</v>
      </c>
      <c r="AC184" s="14">
        <f t="shared" si="85"/>
        <v>0.50405332577429363</v>
      </c>
      <c r="AD184" s="14">
        <f t="shared" si="60"/>
        <v>2.0443932240110252</v>
      </c>
      <c r="AE184" s="14">
        <f t="shared" si="86"/>
        <v>87.955606775988969</v>
      </c>
      <c r="AF184" s="14">
        <f t="shared" si="87"/>
        <v>0</v>
      </c>
      <c r="AG184" s="14">
        <f t="shared" si="88"/>
        <v>87.955606775988969</v>
      </c>
      <c r="AH184" s="14">
        <f t="shared" si="61"/>
        <v>193.11637786401579</v>
      </c>
    </row>
    <row r="185" spans="4:34" x14ac:dyDescent="0.3">
      <c r="D185" s="10">
        <f t="shared" si="89"/>
        <v>41823</v>
      </c>
      <c r="E185" s="11">
        <f t="shared" si="62"/>
        <v>0.5</v>
      </c>
      <c r="F185" s="12">
        <f t="shared" si="63"/>
        <v>2456841.6666666665</v>
      </c>
      <c r="G185" s="13">
        <f t="shared" si="64"/>
        <v>0.14501483002509272</v>
      </c>
      <c r="I185" s="14">
        <f t="shared" si="65"/>
        <v>101.11198404601964</v>
      </c>
      <c r="J185" s="14">
        <f t="shared" si="66"/>
        <v>5577.9252656369108</v>
      </c>
      <c r="K185" s="14">
        <f t="shared" si="67"/>
        <v>1.6702535347177808E-2</v>
      </c>
      <c r="L185" s="14">
        <f t="shared" si="68"/>
        <v>6.7874826624546483E-2</v>
      </c>
      <c r="M185" s="14">
        <f t="shared" si="69"/>
        <v>101.17985887264419</v>
      </c>
      <c r="N185" s="14">
        <f t="shared" si="70"/>
        <v>5577.9931404635354</v>
      </c>
      <c r="O185" s="14">
        <f t="shared" si="71"/>
        <v>1.0166929777741971</v>
      </c>
      <c r="P185" s="14">
        <f t="shared" si="72"/>
        <v>101.17615578131849</v>
      </c>
      <c r="Q185" s="14">
        <f t="shared" si="73"/>
        <v>23.437405312181649</v>
      </c>
      <c r="R185" s="14">
        <f t="shared" si="74"/>
        <v>23.435076953979479</v>
      </c>
      <c r="S185" s="14">
        <f t="shared" si="75"/>
        <v>102.15226028639847</v>
      </c>
      <c r="T185" s="14">
        <f t="shared" si="76"/>
        <v>22.964920173019514</v>
      </c>
      <c r="U185" s="14">
        <f t="shared" si="77"/>
        <v>4.301861628126926E-2</v>
      </c>
      <c r="V185" s="14">
        <f t="shared" si="78"/>
        <v>-4.1709614861744235</v>
      </c>
      <c r="W185" s="14">
        <f t="shared" si="79"/>
        <v>102.43461992283584</v>
      </c>
      <c r="X185" s="11">
        <f t="shared" si="80"/>
        <v>0.49872983436539892</v>
      </c>
      <c r="Y185" s="11">
        <f t="shared" si="81"/>
        <v>0.21418922346863267</v>
      </c>
      <c r="Z185" s="11">
        <f t="shared" si="82"/>
        <v>0.78327044526216505</v>
      </c>
      <c r="AA185" s="14">
        <f t="shared" si="83"/>
        <v>819.47695938268669</v>
      </c>
      <c r="AB185" s="14">
        <f t="shared" si="84"/>
        <v>721.82903851382571</v>
      </c>
      <c r="AC185" s="14">
        <f t="shared" si="85"/>
        <v>0.45725962845642698</v>
      </c>
      <c r="AD185" s="14">
        <f t="shared" si="60"/>
        <v>2.1101334970871739</v>
      </c>
      <c r="AE185" s="14">
        <f t="shared" si="86"/>
        <v>87.889866502912824</v>
      </c>
      <c r="AF185" s="14">
        <f t="shared" si="87"/>
        <v>0</v>
      </c>
      <c r="AG185" s="14">
        <f t="shared" si="88"/>
        <v>87.889866502912824</v>
      </c>
      <c r="AH185" s="14">
        <f t="shared" si="61"/>
        <v>191.51154881452138</v>
      </c>
    </row>
    <row r="186" spans="4:34" x14ac:dyDescent="0.3">
      <c r="D186" s="10">
        <f t="shared" si="89"/>
        <v>41824</v>
      </c>
      <c r="E186" s="11">
        <f t="shared" si="62"/>
        <v>0.5</v>
      </c>
      <c r="F186" s="12">
        <f t="shared" si="63"/>
        <v>2456842.6666666665</v>
      </c>
      <c r="G186" s="13">
        <f t="shared" si="64"/>
        <v>0.14504220853296404</v>
      </c>
      <c r="I186" s="14">
        <f t="shared" si="65"/>
        <v>102.09763140859104</v>
      </c>
      <c r="J186" s="14">
        <f t="shared" si="66"/>
        <v>5578.9108659174153</v>
      </c>
      <c r="K186" s="14">
        <f t="shared" si="67"/>
        <v>1.6702534195261305E-2</v>
      </c>
      <c r="L186" s="14">
        <f t="shared" si="68"/>
        <v>3.5636264259469412E-2</v>
      </c>
      <c r="M186" s="14">
        <f t="shared" si="69"/>
        <v>102.13326767285051</v>
      </c>
      <c r="N186" s="14">
        <f t="shared" si="70"/>
        <v>5578.946502181675</v>
      </c>
      <c r="O186" s="14">
        <f t="shared" si="71"/>
        <v>1.016700649954847</v>
      </c>
      <c r="P186" s="14">
        <f t="shared" si="72"/>
        <v>102.1295605626588</v>
      </c>
      <c r="Q186" s="14">
        <f t="shared" si="73"/>
        <v>23.437404956146541</v>
      </c>
      <c r="R186" s="14">
        <f t="shared" si="74"/>
        <v>23.435075615462111</v>
      </c>
      <c r="S186" s="14">
        <f t="shared" si="75"/>
        <v>103.18347202729464</v>
      </c>
      <c r="T186" s="14">
        <f t="shared" si="76"/>
        <v>22.881765868859162</v>
      </c>
      <c r="U186" s="14">
        <f t="shared" si="77"/>
        <v>4.3018611227427457E-2</v>
      </c>
      <c r="V186" s="14">
        <f t="shared" si="78"/>
        <v>-4.3532064091490037</v>
      </c>
      <c r="W186" s="14">
        <f t="shared" si="79"/>
        <v>102.3871176873039</v>
      </c>
      <c r="X186" s="11">
        <f t="shared" si="80"/>
        <v>0.49885639333968684</v>
      </c>
      <c r="Y186" s="11">
        <f t="shared" si="81"/>
        <v>0.21444773309717599</v>
      </c>
      <c r="Z186" s="11">
        <f t="shared" si="82"/>
        <v>0.78326505358219767</v>
      </c>
      <c r="AA186" s="14">
        <f t="shared" si="83"/>
        <v>819.09694149843119</v>
      </c>
      <c r="AB186" s="14">
        <f t="shared" si="84"/>
        <v>721.64679359085085</v>
      </c>
      <c r="AC186" s="14">
        <f t="shared" si="85"/>
        <v>0.41169839771271199</v>
      </c>
      <c r="AD186" s="14">
        <f t="shared" si="60"/>
        <v>2.1841751189678327</v>
      </c>
      <c r="AE186" s="14">
        <f t="shared" si="86"/>
        <v>87.815824881032171</v>
      </c>
      <c r="AF186" s="14">
        <f t="shared" si="87"/>
        <v>0</v>
      </c>
      <c r="AG186" s="14">
        <f t="shared" si="88"/>
        <v>87.815824881032171</v>
      </c>
      <c r="AH186" s="14">
        <f t="shared" si="61"/>
        <v>190.00298625533054</v>
      </c>
    </row>
    <row r="187" spans="4:34" x14ac:dyDescent="0.3">
      <c r="D187" s="10">
        <f t="shared" si="89"/>
        <v>41825</v>
      </c>
      <c r="E187" s="11">
        <f t="shared" si="62"/>
        <v>0.5</v>
      </c>
      <c r="F187" s="12">
        <f t="shared" si="63"/>
        <v>2456843.6666666665</v>
      </c>
      <c r="G187" s="13">
        <f t="shared" si="64"/>
        <v>0.14506958704083536</v>
      </c>
      <c r="I187" s="14">
        <f t="shared" si="65"/>
        <v>103.08327877116426</v>
      </c>
      <c r="J187" s="14">
        <f t="shared" si="66"/>
        <v>5579.8964661979198</v>
      </c>
      <c r="K187" s="14">
        <f t="shared" si="67"/>
        <v>1.6702533043344615E-2</v>
      </c>
      <c r="L187" s="14">
        <f t="shared" si="68"/>
        <v>3.3877964855086448E-3</v>
      </c>
      <c r="M187" s="14">
        <f t="shared" si="69"/>
        <v>103.08666656764977</v>
      </c>
      <c r="N187" s="14">
        <f t="shared" si="70"/>
        <v>5579.899853994405</v>
      </c>
      <c r="O187" s="14">
        <f t="shared" si="71"/>
        <v>1.0167035416659853</v>
      </c>
      <c r="P187" s="14">
        <f t="shared" si="72"/>
        <v>103.0829554368983</v>
      </c>
      <c r="Q187" s="14">
        <f t="shared" si="73"/>
        <v>23.437404600111428</v>
      </c>
      <c r="R187" s="14">
        <f t="shared" si="74"/>
        <v>23.435074278934412</v>
      </c>
      <c r="S187" s="14">
        <f t="shared" si="75"/>
        <v>104.21336027467903</v>
      </c>
      <c r="T187" s="14">
        <f t="shared" si="76"/>
        <v>22.791972288212495</v>
      </c>
      <c r="U187" s="14">
        <f t="shared" si="77"/>
        <v>4.3018606181098373E-2</v>
      </c>
      <c r="V187" s="14">
        <f t="shared" si="78"/>
        <v>-4.530181127610784</v>
      </c>
      <c r="W187" s="14">
        <f t="shared" si="79"/>
        <v>102.33590014120396</v>
      </c>
      <c r="X187" s="11">
        <f t="shared" si="80"/>
        <v>0.49897929244972972</v>
      </c>
      <c r="Y187" s="11">
        <f t="shared" si="81"/>
        <v>0.21471290316860761</v>
      </c>
      <c r="Z187" s="11">
        <f t="shared" si="82"/>
        <v>0.78324568173085196</v>
      </c>
      <c r="AA187" s="14">
        <f t="shared" si="83"/>
        <v>818.68720112963172</v>
      </c>
      <c r="AB187" s="14">
        <f t="shared" si="84"/>
        <v>721.46981887238917</v>
      </c>
      <c r="AC187" s="14">
        <f t="shared" si="85"/>
        <v>0.36745471809729224</v>
      </c>
      <c r="AD187" s="14">
        <f t="shared" si="60"/>
        <v>2.2663550571916153</v>
      </c>
      <c r="AE187" s="14">
        <f t="shared" si="86"/>
        <v>87.733644942808382</v>
      </c>
      <c r="AF187" s="14">
        <f t="shared" si="87"/>
        <v>0</v>
      </c>
      <c r="AG187" s="14">
        <f t="shared" si="88"/>
        <v>87.733644942808382</v>
      </c>
      <c r="AH187" s="14">
        <f t="shared" si="61"/>
        <v>188.59868995013036</v>
      </c>
    </row>
    <row r="188" spans="4:34" x14ac:dyDescent="0.3">
      <c r="D188" s="10">
        <f t="shared" si="89"/>
        <v>41826</v>
      </c>
      <c r="E188" s="11">
        <f t="shared" si="62"/>
        <v>0.5</v>
      </c>
      <c r="F188" s="12">
        <f t="shared" si="63"/>
        <v>2456844.6666666665</v>
      </c>
      <c r="G188" s="13">
        <f t="shared" si="64"/>
        <v>0.14509696554870669</v>
      </c>
      <c r="I188" s="14">
        <f t="shared" si="65"/>
        <v>104.06892613373748</v>
      </c>
      <c r="J188" s="14">
        <f t="shared" si="66"/>
        <v>5580.8820664784234</v>
      </c>
      <c r="K188" s="14">
        <f t="shared" si="67"/>
        <v>1.6702531891427733E-2</v>
      </c>
      <c r="L188" s="14">
        <f t="shared" si="68"/>
        <v>-2.8861609008839356E-2</v>
      </c>
      <c r="M188" s="14">
        <f t="shared" si="69"/>
        <v>104.04006452472863</v>
      </c>
      <c r="N188" s="14">
        <f t="shared" si="70"/>
        <v>5580.8532048694142</v>
      </c>
      <c r="O188" s="14">
        <f t="shared" si="71"/>
        <v>1.0167016521348846</v>
      </c>
      <c r="P188" s="14">
        <f t="shared" si="72"/>
        <v>104.03634937172711</v>
      </c>
      <c r="Q188" s="14">
        <f t="shared" si="73"/>
        <v>23.437404244076319</v>
      </c>
      <c r="R188" s="14">
        <f t="shared" si="74"/>
        <v>23.435072944397223</v>
      </c>
      <c r="S188" s="14">
        <f t="shared" si="75"/>
        <v>105.24184225385167</v>
      </c>
      <c r="T188" s="14">
        <f t="shared" si="76"/>
        <v>22.695576447976634</v>
      </c>
      <c r="U188" s="14">
        <f t="shared" si="77"/>
        <v>4.3018601142285187E-2</v>
      </c>
      <c r="V188" s="14">
        <f t="shared" si="78"/>
        <v>-4.7015536209577276</v>
      </c>
      <c r="W188" s="14">
        <f t="shared" si="79"/>
        <v>102.28100564274919</v>
      </c>
      <c r="X188" s="11">
        <f t="shared" si="80"/>
        <v>0.49909830112566511</v>
      </c>
      <c r="Y188" s="11">
        <f t="shared" si="81"/>
        <v>0.2149843965624729</v>
      </c>
      <c r="Z188" s="11">
        <f t="shared" si="82"/>
        <v>0.7832122056888573</v>
      </c>
      <c r="AA188" s="14">
        <f t="shared" si="83"/>
        <v>818.24804514199354</v>
      </c>
      <c r="AB188" s="14">
        <f t="shared" si="84"/>
        <v>721.29844637904216</v>
      </c>
      <c r="AC188" s="14">
        <f t="shared" si="85"/>
        <v>0.32461159476054036</v>
      </c>
      <c r="AD188" s="14">
        <f t="shared" si="60"/>
        <v>2.356492569597767</v>
      </c>
      <c r="AE188" s="14">
        <f t="shared" si="86"/>
        <v>87.643507430402238</v>
      </c>
      <c r="AF188" s="14">
        <f t="shared" si="87"/>
        <v>0</v>
      </c>
      <c r="AG188" s="14">
        <f t="shared" si="88"/>
        <v>87.643507430402238</v>
      </c>
      <c r="AH188" s="14">
        <f t="shared" si="61"/>
        <v>187.30324229065238</v>
      </c>
    </row>
    <row r="189" spans="4:34" x14ac:dyDescent="0.3">
      <c r="D189" s="10">
        <f t="shared" si="89"/>
        <v>41827</v>
      </c>
      <c r="E189" s="11">
        <f t="shared" si="62"/>
        <v>0.5</v>
      </c>
      <c r="F189" s="12">
        <f t="shared" si="63"/>
        <v>2456845.6666666665</v>
      </c>
      <c r="G189" s="13">
        <f t="shared" si="64"/>
        <v>0.14512434405657801</v>
      </c>
      <c r="I189" s="14">
        <f t="shared" si="65"/>
        <v>105.0545734963107</v>
      </c>
      <c r="J189" s="14">
        <f t="shared" si="66"/>
        <v>5581.867666758927</v>
      </c>
      <c r="K189" s="14">
        <f t="shared" si="67"/>
        <v>1.6702530739510661E-2</v>
      </c>
      <c r="L189" s="14">
        <f t="shared" si="68"/>
        <v>-6.1102984324558594E-2</v>
      </c>
      <c r="M189" s="14">
        <f t="shared" si="69"/>
        <v>104.99347051198613</v>
      </c>
      <c r="N189" s="14">
        <f t="shared" si="70"/>
        <v>5581.8065637746022</v>
      </c>
      <c r="O189" s="14">
        <f t="shared" si="71"/>
        <v>1.0166949818675397</v>
      </c>
      <c r="P189" s="14">
        <f t="shared" si="72"/>
        <v>104.98975133504769</v>
      </c>
      <c r="Q189" s="14">
        <f t="shared" si="73"/>
        <v>23.437403888041207</v>
      </c>
      <c r="R189" s="14">
        <f t="shared" si="74"/>
        <v>23.435071611851377</v>
      </c>
      <c r="S189" s="14">
        <f t="shared" si="75"/>
        <v>106.26883745778335</v>
      </c>
      <c r="T189" s="14">
        <f t="shared" si="76"/>
        <v>22.592617709400557</v>
      </c>
      <c r="U189" s="14">
        <f t="shared" si="77"/>
        <v>4.3018596110991014E-2</v>
      </c>
      <c r="V189" s="14">
        <f t="shared" si="78"/>
        <v>-4.8670007079319362</v>
      </c>
      <c r="W189" s="14">
        <f t="shared" si="79"/>
        <v>102.22247481752154</v>
      </c>
      <c r="X189" s="11">
        <f t="shared" si="80"/>
        <v>0.49921319493606386</v>
      </c>
      <c r="Y189" s="11">
        <f t="shared" si="81"/>
        <v>0.21526187599850405</v>
      </c>
      <c r="Z189" s="11">
        <f t="shared" si="82"/>
        <v>0.78316451387362385</v>
      </c>
      <c r="AA189" s="14">
        <f t="shared" si="83"/>
        <v>817.77979854017235</v>
      </c>
      <c r="AB189" s="14">
        <f t="shared" si="84"/>
        <v>721.13299929206801</v>
      </c>
      <c r="AC189" s="14">
        <f t="shared" si="85"/>
        <v>0.28324982301700175</v>
      </c>
      <c r="AD189" s="14">
        <f t="shared" si="60"/>
        <v>2.4543971881107463</v>
      </c>
      <c r="AE189" s="14">
        <f t="shared" si="86"/>
        <v>87.545602811889253</v>
      </c>
      <c r="AF189" s="14">
        <f t="shared" si="87"/>
        <v>0</v>
      </c>
      <c r="AG189" s="14">
        <f t="shared" si="88"/>
        <v>87.545602811889253</v>
      </c>
      <c r="AH189" s="14">
        <f t="shared" si="61"/>
        <v>186.11826190127246</v>
      </c>
    </row>
    <row r="190" spans="4:34" x14ac:dyDescent="0.3">
      <c r="D190" s="10">
        <f t="shared" si="89"/>
        <v>41828</v>
      </c>
      <c r="E190" s="11">
        <f t="shared" si="62"/>
        <v>0.5</v>
      </c>
      <c r="F190" s="12">
        <f t="shared" si="63"/>
        <v>2456846.6666666665</v>
      </c>
      <c r="G190" s="13">
        <f t="shared" si="64"/>
        <v>0.14515172256444933</v>
      </c>
      <c r="I190" s="14">
        <f t="shared" si="65"/>
        <v>106.04022085888482</v>
      </c>
      <c r="J190" s="14">
        <f t="shared" si="66"/>
        <v>5582.8532670394306</v>
      </c>
      <c r="K190" s="14">
        <f t="shared" si="67"/>
        <v>1.6702529587593398E-2</v>
      </c>
      <c r="L190" s="14">
        <f t="shared" si="68"/>
        <v>-9.3327363377752048E-2</v>
      </c>
      <c r="M190" s="14">
        <f t="shared" si="69"/>
        <v>105.94689349550707</v>
      </c>
      <c r="N190" s="14">
        <f t="shared" si="70"/>
        <v>5582.7599396760525</v>
      </c>
      <c r="O190" s="14">
        <f t="shared" si="71"/>
        <v>1.016683532648575</v>
      </c>
      <c r="P190" s="14">
        <f t="shared" si="72"/>
        <v>105.94317029294827</v>
      </c>
      <c r="Q190" s="14">
        <f t="shared" si="73"/>
        <v>23.437403532006098</v>
      </c>
      <c r="R190" s="14">
        <f t="shared" si="74"/>
        <v>23.435070281297712</v>
      </c>
      <c r="S190" s="14">
        <f t="shared" si="75"/>
        <v>107.29426776796154</v>
      </c>
      <c r="T190" s="14">
        <f t="shared" si="76"/>
        <v>22.483137728291371</v>
      </c>
      <c r="U190" s="14">
        <f t="shared" si="77"/>
        <v>4.3018591087219053E-2</v>
      </c>
      <c r="V190" s="14">
        <f t="shared" si="78"/>
        <v>-5.0262085460670551</v>
      </c>
      <c r="W190" s="14">
        <f t="shared" si="79"/>
        <v>102.16035045702891</v>
      </c>
      <c r="X190" s="11">
        <f t="shared" si="80"/>
        <v>0.4993237559347688</v>
      </c>
      <c r="Y190" s="11">
        <f t="shared" si="81"/>
        <v>0.21554500466524407</v>
      </c>
      <c r="Z190" s="11">
        <f t="shared" si="82"/>
        <v>0.78310250720429353</v>
      </c>
      <c r="AA190" s="14">
        <f t="shared" si="83"/>
        <v>817.28280365623129</v>
      </c>
      <c r="AB190" s="14">
        <f t="shared" si="84"/>
        <v>720.97379145393279</v>
      </c>
      <c r="AC190" s="14">
        <f t="shared" si="85"/>
        <v>0.24344786348319758</v>
      </c>
      <c r="AD190" s="14">
        <f t="shared" si="60"/>
        <v>2.5598753596139652</v>
      </c>
      <c r="AE190" s="14">
        <f t="shared" si="86"/>
        <v>87.440124640386031</v>
      </c>
      <c r="AF190" s="14">
        <f t="shared" si="87"/>
        <v>0</v>
      </c>
      <c r="AG190" s="14">
        <f t="shared" si="88"/>
        <v>87.440124640386031</v>
      </c>
      <c r="AH190" s="14">
        <f t="shared" si="61"/>
        <v>185.04292033258392</v>
      </c>
    </row>
    <row r="191" spans="4:34" x14ac:dyDescent="0.3">
      <c r="D191" s="10">
        <f t="shared" si="89"/>
        <v>41829</v>
      </c>
      <c r="E191" s="11">
        <f t="shared" si="62"/>
        <v>0.5</v>
      </c>
      <c r="F191" s="12">
        <f t="shared" si="63"/>
        <v>2456847.6666666665</v>
      </c>
      <c r="G191" s="13">
        <f t="shared" si="64"/>
        <v>0.14517910107232065</v>
      </c>
      <c r="I191" s="14">
        <f t="shared" si="65"/>
        <v>107.02586822145986</v>
      </c>
      <c r="J191" s="14">
        <f t="shared" si="66"/>
        <v>5583.8388673199333</v>
      </c>
      <c r="K191" s="14">
        <f t="shared" si="67"/>
        <v>1.6702528435675948E-2</v>
      </c>
      <c r="L191" s="14">
        <f t="shared" si="68"/>
        <v>-0.12552578392509781</v>
      </c>
      <c r="M191" s="14">
        <f t="shared" si="69"/>
        <v>106.90034243753476</v>
      </c>
      <c r="N191" s="14">
        <f t="shared" si="70"/>
        <v>5583.7133415360086</v>
      </c>
      <c r="O191" s="14">
        <f t="shared" si="71"/>
        <v>1.0166673075409229</v>
      </c>
      <c r="P191" s="14">
        <f t="shared" si="72"/>
        <v>106.89661520767561</v>
      </c>
      <c r="Q191" s="14">
        <f t="shared" si="73"/>
        <v>23.437403175970985</v>
      </c>
      <c r="R191" s="14">
        <f t="shared" si="74"/>
        <v>23.435068952737055</v>
      </c>
      <c r="S191" s="14">
        <f t="shared" si="75"/>
        <v>108.31805756856292</v>
      </c>
      <c r="T191" s="14">
        <f t="shared" si="76"/>
        <v>22.367180403085875</v>
      </c>
      <c r="U191" s="14">
        <f t="shared" si="77"/>
        <v>4.301858607097242E-2</v>
      </c>
      <c r="V191" s="14">
        <f t="shared" si="78"/>
        <v>-5.1788731077355408</v>
      </c>
      <c r="W191" s="14">
        <f t="shared" si="79"/>
        <v>102.09467741345203</v>
      </c>
      <c r="X191" s="11">
        <f t="shared" si="80"/>
        <v>0.499429772991483</v>
      </c>
      <c r="Y191" s="11">
        <f t="shared" si="81"/>
        <v>0.21583344684300512</v>
      </c>
      <c r="Z191" s="11">
        <f t="shared" si="82"/>
        <v>0.78302609913996091</v>
      </c>
      <c r="AA191" s="14">
        <f t="shared" si="83"/>
        <v>816.75741930761626</v>
      </c>
      <c r="AB191" s="14">
        <f t="shared" si="84"/>
        <v>720.8211268922646</v>
      </c>
      <c r="AC191" s="14">
        <f t="shared" si="85"/>
        <v>0.20528172306615033</v>
      </c>
      <c r="AD191" s="14">
        <f t="shared" si="60"/>
        <v>2.6727356350717595</v>
      </c>
      <c r="AE191" s="14">
        <f t="shared" si="86"/>
        <v>87.32726436492824</v>
      </c>
      <c r="AF191" s="14">
        <f t="shared" si="87"/>
        <v>0</v>
      </c>
      <c r="AG191" s="14">
        <f t="shared" si="88"/>
        <v>87.32726436492824</v>
      </c>
      <c r="AH191" s="14">
        <f t="shared" si="61"/>
        <v>184.07446503601207</v>
      </c>
    </row>
    <row r="192" spans="4:34" x14ac:dyDescent="0.3">
      <c r="D192" s="10">
        <f t="shared" si="89"/>
        <v>41830</v>
      </c>
      <c r="E192" s="11">
        <f t="shared" si="62"/>
        <v>0.5</v>
      </c>
      <c r="F192" s="12">
        <f t="shared" si="63"/>
        <v>2456848.6666666665</v>
      </c>
      <c r="G192" s="13">
        <f t="shared" si="64"/>
        <v>0.14520647958019195</v>
      </c>
      <c r="I192" s="14">
        <f t="shared" si="65"/>
        <v>108.01151558403217</v>
      </c>
      <c r="J192" s="14">
        <f t="shared" si="66"/>
        <v>5584.824467600436</v>
      </c>
      <c r="K192" s="14">
        <f t="shared" si="67"/>
        <v>1.6702527283758307E-2</v>
      </c>
      <c r="L192" s="14">
        <f t="shared" si="68"/>
        <v>-0.15768928958965997</v>
      </c>
      <c r="M192" s="14">
        <f t="shared" si="69"/>
        <v>107.85382629444251</v>
      </c>
      <c r="N192" s="14">
        <f t="shared" si="70"/>
        <v>5584.666778310846</v>
      </c>
      <c r="O192" s="14">
        <f t="shared" si="71"/>
        <v>1.0166463108852672</v>
      </c>
      <c r="P192" s="14">
        <f t="shared" si="72"/>
        <v>107.85009503560646</v>
      </c>
      <c r="Q192" s="14">
        <f t="shared" si="73"/>
        <v>23.437402819935876</v>
      </c>
      <c r="R192" s="14">
        <f t="shared" si="74"/>
        <v>23.435067626170241</v>
      </c>
      <c r="S192" s="14">
        <f t="shared" si="75"/>
        <v>109.34013385374894</v>
      </c>
      <c r="T192" s="14">
        <f t="shared" si="76"/>
        <v>22.244791820966153</v>
      </c>
      <c r="U192" s="14">
        <f t="shared" si="77"/>
        <v>4.3018581062254257E-2</v>
      </c>
      <c r="V192" s="14">
        <f t="shared" si="78"/>
        <v>-5.3247006317634256</v>
      </c>
      <c r="W192" s="14">
        <f t="shared" si="79"/>
        <v>102.02550249108329</v>
      </c>
      <c r="X192" s="11">
        <f t="shared" si="80"/>
        <v>0.49953104210539129</v>
      </c>
      <c r="Y192" s="11">
        <f t="shared" si="81"/>
        <v>0.21612686851904883</v>
      </c>
      <c r="Z192" s="11">
        <f t="shared" si="82"/>
        <v>0.78293521569173374</v>
      </c>
      <c r="AA192" s="14">
        <f t="shared" si="83"/>
        <v>816.2040199286663</v>
      </c>
      <c r="AB192" s="14">
        <f t="shared" si="84"/>
        <v>720.67529936823667</v>
      </c>
      <c r="AC192" s="14">
        <f t="shared" si="85"/>
        <v>0.16882484205916626</v>
      </c>
      <c r="AD192" s="14">
        <f t="shared" si="60"/>
        <v>2.792792462497065</v>
      </c>
      <c r="AE192" s="14">
        <f t="shared" si="86"/>
        <v>87.207207537502939</v>
      </c>
      <c r="AF192" s="14">
        <f t="shared" si="87"/>
        <v>0</v>
      </c>
      <c r="AG192" s="14">
        <f t="shared" si="88"/>
        <v>87.207207537502939</v>
      </c>
      <c r="AH192" s="14">
        <f t="shared" si="61"/>
        <v>183.20870871828981</v>
      </c>
    </row>
    <row r="193" spans="4:34" x14ac:dyDescent="0.3">
      <c r="D193" s="10">
        <f t="shared" si="89"/>
        <v>41831</v>
      </c>
      <c r="E193" s="11">
        <f t="shared" si="62"/>
        <v>0.5</v>
      </c>
      <c r="F193" s="12">
        <f t="shared" si="63"/>
        <v>2456849.6666666665</v>
      </c>
      <c r="G193" s="13">
        <f t="shared" si="64"/>
        <v>0.14523385808806327</v>
      </c>
      <c r="I193" s="14">
        <f t="shared" si="65"/>
        <v>108.99716294660811</v>
      </c>
      <c r="J193" s="14">
        <f t="shared" si="66"/>
        <v>5585.8100678809387</v>
      </c>
      <c r="K193" s="14">
        <f t="shared" si="67"/>
        <v>1.6702526131840475E-2</v>
      </c>
      <c r="L193" s="14">
        <f t="shared" si="68"/>
        <v>-0.18980893188639286</v>
      </c>
      <c r="M193" s="14">
        <f t="shared" si="69"/>
        <v>108.80735401472172</v>
      </c>
      <c r="N193" s="14">
        <f t="shared" si="70"/>
        <v>5585.6202589490522</v>
      </c>
      <c r="O193" s="14">
        <f t="shared" si="71"/>
        <v>1.0166205482992552</v>
      </c>
      <c r="P193" s="14">
        <f t="shared" si="72"/>
        <v>108.80361872523565</v>
      </c>
      <c r="Q193" s="14">
        <f t="shared" si="73"/>
        <v>23.437402463900764</v>
      </c>
      <c r="R193" s="14">
        <f t="shared" si="74"/>
        <v>23.435066301598095</v>
      </c>
      <c r="S193" s="14">
        <f t="shared" si="75"/>
        <v>110.36042632793432</v>
      </c>
      <c r="T193" s="14">
        <f t="shared" si="76"/>
        <v>22.116020202199184</v>
      </c>
      <c r="U193" s="14">
        <f t="shared" si="77"/>
        <v>4.3018576061067654E-2</v>
      </c>
      <c r="V193" s="14">
        <f t="shared" si="78"/>
        <v>-5.463408049683383</v>
      </c>
      <c r="W193" s="14">
        <f t="shared" si="79"/>
        <v>101.9528743349626</v>
      </c>
      <c r="X193" s="11">
        <f t="shared" si="80"/>
        <v>0.49962736670116903</v>
      </c>
      <c r="Y193" s="11">
        <f t="shared" si="81"/>
        <v>0.21642493799293958</v>
      </c>
      <c r="Z193" s="11">
        <f t="shared" si="82"/>
        <v>0.78282979540939845</v>
      </c>
      <c r="AA193" s="14">
        <f t="shared" si="83"/>
        <v>815.62299467970081</v>
      </c>
      <c r="AB193" s="14">
        <f t="shared" si="84"/>
        <v>720.53659195031651</v>
      </c>
      <c r="AC193" s="14">
        <f t="shared" si="85"/>
        <v>0.13414798757912649</v>
      </c>
      <c r="AD193" s="14">
        <f t="shared" si="60"/>
        <v>2.9198687417576616</v>
      </c>
      <c r="AE193" s="14">
        <f t="shared" si="86"/>
        <v>87.080131258242332</v>
      </c>
      <c r="AF193" s="14">
        <f t="shared" si="87"/>
        <v>0</v>
      </c>
      <c r="AG193" s="14">
        <f t="shared" si="88"/>
        <v>87.080131258242332</v>
      </c>
      <c r="AH193" s="14">
        <f t="shared" si="61"/>
        <v>182.44046121893354</v>
      </c>
    </row>
    <row r="194" spans="4:34" x14ac:dyDescent="0.3">
      <c r="D194" s="10">
        <f t="shared" si="89"/>
        <v>41832</v>
      </c>
      <c r="E194" s="11">
        <f t="shared" si="62"/>
        <v>0.5</v>
      </c>
      <c r="F194" s="12">
        <f t="shared" si="63"/>
        <v>2456850.6666666665</v>
      </c>
      <c r="G194" s="13">
        <f t="shared" si="64"/>
        <v>0.1452612365959346</v>
      </c>
      <c r="I194" s="14">
        <f t="shared" si="65"/>
        <v>109.98281030918406</v>
      </c>
      <c r="J194" s="14">
        <f t="shared" si="66"/>
        <v>5586.7956681614405</v>
      </c>
      <c r="K194" s="14">
        <f t="shared" si="67"/>
        <v>1.6702524979922456E-2</v>
      </c>
      <c r="L194" s="14">
        <f t="shared" si="68"/>
        <v>-0.22187577224789959</v>
      </c>
      <c r="M194" s="14">
        <f t="shared" si="69"/>
        <v>109.76093453693616</v>
      </c>
      <c r="N194" s="14">
        <f t="shared" si="70"/>
        <v>5586.5737923891929</v>
      </c>
      <c r="O194" s="14">
        <f t="shared" si="71"/>
        <v>1.0165900266764802</v>
      </c>
      <c r="P194" s="14">
        <f t="shared" si="72"/>
        <v>109.75719521513039</v>
      </c>
      <c r="Q194" s="14">
        <f t="shared" si="73"/>
        <v>23.437402107865655</v>
      </c>
      <c r="R194" s="14">
        <f t="shared" si="74"/>
        <v>23.435064979021451</v>
      </c>
      <c r="S194" s="14">
        <f t="shared" si="75"/>
        <v>111.37886749884109</v>
      </c>
      <c r="T194" s="14">
        <f t="shared" si="76"/>
        <v>21.980915842892486</v>
      </c>
      <c r="U194" s="14">
        <f t="shared" si="77"/>
        <v>4.3018571067415787E-2</v>
      </c>
      <c r="V194" s="14">
        <f t="shared" si="78"/>
        <v>-5.5947233857690133</v>
      </c>
      <c r="W194" s="14">
        <f t="shared" si="79"/>
        <v>101.87684331722122</v>
      </c>
      <c r="X194" s="11">
        <f t="shared" si="80"/>
        <v>0.49971855790678404</v>
      </c>
      <c r="Y194" s="11">
        <f t="shared" si="81"/>
        <v>0.21672732647005846</v>
      </c>
      <c r="Z194" s="11">
        <f t="shared" si="82"/>
        <v>0.78270978934350965</v>
      </c>
      <c r="AA194" s="14">
        <f t="shared" si="83"/>
        <v>815.01474653776972</v>
      </c>
      <c r="AB194" s="14">
        <f t="shared" si="84"/>
        <v>720.40527661423084</v>
      </c>
      <c r="AC194" s="14">
        <f t="shared" si="85"/>
        <v>0.10131915355771071</v>
      </c>
      <c r="AD194" s="14">
        <f t="shared" ref="AD194:AD257" si="90">DEGREES(ACOS(SIN(RADIANS($B$2))*SIN(RADIANS(T194))+COS(RADIANS($B$2))*COS(RADIANS(T194))*COS(RADIANS(AC194))))</f>
        <v>3.053797348643132</v>
      </c>
      <c r="AE194" s="14">
        <f t="shared" si="86"/>
        <v>86.94620265135687</v>
      </c>
      <c r="AF194" s="14">
        <f t="shared" si="87"/>
        <v>0</v>
      </c>
      <c r="AG194" s="14">
        <f t="shared" si="88"/>
        <v>86.94620265135687</v>
      </c>
      <c r="AH194" s="14">
        <f t="shared" ref="AH194:AH257" si="91">IF(AC194&gt;0,MOD(DEGREES(ACOS(((SIN(RADIANS($B$2))*COS(RADIANS(AD194)))-SIN(RADIANS(T194)))/(COS(RADIANS($B$2))*SIN(RADIANS(AD194)))))+180,360),MOD(540-DEGREES(ACOS(((SIN(RADIANS($B$2))*COS(RADIANS(AD194)))-SIN(RADIANS(T194)))/(COS(RADIANS($B$2))*SIN(RADIANS(AD194))))),360))</f>
        <v>181.76389312144246</v>
      </c>
    </row>
    <row r="195" spans="4:34" x14ac:dyDescent="0.3">
      <c r="D195" s="10">
        <f t="shared" si="89"/>
        <v>41833</v>
      </c>
      <c r="E195" s="11">
        <f t="shared" ref="E195:E258" si="92">$B$5</f>
        <v>0.5</v>
      </c>
      <c r="F195" s="12">
        <f t="shared" ref="F195:F258" si="93">D195+2415018.5+E195-$B$4/24</f>
        <v>2456851.6666666665</v>
      </c>
      <c r="G195" s="13">
        <f t="shared" ref="G195:G258" si="94">(F195-2451545)/36525</f>
        <v>0.14528861510380592</v>
      </c>
      <c r="I195" s="14">
        <f t="shared" ref="I195:I258" si="95">MOD(280.46646+G195*(36000.76983 + G195*0.0003032),360)</f>
        <v>110.96845767176001</v>
      </c>
      <c r="J195" s="14">
        <f t="shared" ref="J195:J258" si="96">357.52911+G195*(35999.05029 - 0.0001537*G195)</f>
        <v>5587.7812684419432</v>
      </c>
      <c r="K195" s="14">
        <f t="shared" ref="K195:K258" si="97">0.016708634-G195*(0.000042037+0.0000001267*G195)</f>
        <v>1.6702523828004242E-2</v>
      </c>
      <c r="L195" s="14">
        <f t="shared" ref="L195:L258" si="98">SIN(RADIANS(J195))*(1.914602-G195*(0.004817+0.000014*G195))+SIN(RADIANS(2*J195))*(0.019993-0.000101*G195)+SIN(RADIANS(3*J195))*0.000289</f>
        <v>-0.25388088405004827</v>
      </c>
      <c r="M195" s="14">
        <f t="shared" ref="M195:M258" si="99">I195+L195</f>
        <v>110.71457678770996</v>
      </c>
      <c r="N195" s="14">
        <f t="shared" ref="N195:N258" si="100">J195+L195</f>
        <v>5587.5273875578932</v>
      </c>
      <c r="O195" s="14">
        <f t="shared" ref="O195:O258" si="101">(1.000001018*(1-K195*K195))/(1+K195*COS(RADIANS(N195)))</f>
        <v>1.0165547541852282</v>
      </c>
      <c r="P195" s="14">
        <f t="shared" ref="P195:P258" si="102">M195-0.00569-0.00478*SIN(RADIANS(125.04-1934.136*G195))</f>
        <v>110.71083343191827</v>
      </c>
      <c r="Q195" s="14">
        <f t="shared" ref="Q195:Q258" si="103">23+(26+((21.448-G195*(46.815+G195*(0.00059-G195*0.001813))))/60)/60</f>
        <v>23.437401751830546</v>
      </c>
      <c r="R195" s="14">
        <f t="shared" ref="R195:R258" si="104">Q195+0.00256*COS(RADIANS(125.04-1934.136*G195))</f>
        <v>23.43506365844113</v>
      </c>
      <c r="S195" s="14">
        <f t="shared" ref="S195:S258" si="105">DEGREES(ATAN2(COS(RADIANS(P195)),COS(RADIANS(R195))*SIN(RADIANS(P195))))</f>
        <v>112.39539276331065</v>
      </c>
      <c r="T195" s="14">
        <f t="shared" ref="T195:T258" si="106">DEGREES(ASIN(SIN(RADIANS(R195))*SIN(RADIANS(P195))))</f>
        <v>21.839531056344072</v>
      </c>
      <c r="U195" s="14">
        <f t="shared" ref="U195:U258" si="107">TAN(RADIANS(R195/2))*TAN(RADIANS(R195/2))</f>
        <v>4.3018566081301758E-2</v>
      </c>
      <c r="V195" s="14">
        <f t="shared" ref="V195:V258" si="108">4*DEGREES(U195*SIN(2*RADIANS(I195))-2*K195*SIN(RADIANS(J195))+4*K195*U195*SIN(RADIANS(J195))*COS(2*RADIANS(I195))-0.5*U195*U195*SIN(4*RADIANS(I195))-1.25*K195*K195*SIN(2*RADIANS(J195)))</f>
        <v>-5.7183861301305994</v>
      </c>
      <c r="W195" s="14">
        <f t="shared" ref="W195:W258" si="109">DEGREES(ACOS(COS(RADIANS(90.833))/(COS(RADIANS($B$2))*COS(RADIANS(T195)))-TAN(RADIANS($B$2))*TAN(RADIANS(T195))))</f>
        <v>101.79746142163302</v>
      </c>
      <c r="X195" s="11">
        <f t="shared" ref="X195:X258" si="110">(720-4*$B$3-V195+$B$4*60)/1440</f>
        <v>0.49980443481259074</v>
      </c>
      <c r="Y195" s="11">
        <f t="shared" ref="Y195:Y258" si="111">(X195*1440-W195*4)/1440</f>
        <v>0.21703370864138788</v>
      </c>
      <c r="Z195" s="11">
        <f t="shared" ref="Z195:Z258" si="112">(X195*1440+W195*4)/1440</f>
        <v>0.78257516098379354</v>
      </c>
      <c r="AA195" s="14">
        <f t="shared" ref="AA195:AA258" si="113">8*W195</f>
        <v>814.37969137306413</v>
      </c>
      <c r="AB195" s="14">
        <f t="shared" ref="AB195:AB258" si="114">MOD(E195*1440+V195+4*$B$3-60*$B$4,1440)</f>
        <v>720.28161386986949</v>
      </c>
      <c r="AC195" s="14">
        <f t="shared" ref="AC195:AC258" si="115">IF(AB195/4&lt;0,AB195/4+180,AB195/4-180)</f>
        <v>7.0403467467372138E-2</v>
      </c>
      <c r="AD195" s="14">
        <f t="shared" si="90"/>
        <v>3.1944218462145546</v>
      </c>
      <c r="AE195" s="14">
        <f t="shared" ref="AE195:AE258" si="116">90-AD195</f>
        <v>86.805578153785447</v>
      </c>
      <c r="AF195" s="14">
        <f t="shared" ref="AF195:AF258" si="117">IF(AE195&gt;85,0,IF(AE195&gt;5,58.1/TAN(RADIANS(AE195))-0.07/POWER(TAN(RADIANS(AE195)),3)+0.000086/POWER(TAN(RADIANS(AE195)),5),IF(AE195&gt;-0.575,1735+AE195*(-518.2+AE195*(103.4+AE195*(-12.79+AE195*0.711))),-20.772/TAN(RADIANS(AE195)))))/3600</f>
        <v>0</v>
      </c>
      <c r="AG195" s="14">
        <f t="shared" ref="AG195:AG258" si="118">AE195+AF195</f>
        <v>86.805578153785447</v>
      </c>
      <c r="AH195" s="14">
        <f t="shared" si="91"/>
        <v>181.17282972318557</v>
      </c>
    </row>
    <row r="196" spans="4:34" x14ac:dyDescent="0.3">
      <c r="D196" s="10">
        <f t="shared" ref="D196:D259" si="119">D195+1</f>
        <v>41834</v>
      </c>
      <c r="E196" s="11">
        <f t="shared" si="92"/>
        <v>0.5</v>
      </c>
      <c r="F196" s="12">
        <f t="shared" si="93"/>
        <v>2456852.6666666665</v>
      </c>
      <c r="G196" s="13">
        <f t="shared" si="94"/>
        <v>0.14531599361167724</v>
      </c>
      <c r="I196" s="14">
        <f t="shared" si="95"/>
        <v>111.95410503433686</v>
      </c>
      <c r="J196" s="14">
        <f t="shared" si="96"/>
        <v>5588.7668687224459</v>
      </c>
      <c r="K196" s="14">
        <f t="shared" si="97"/>
        <v>1.6702522676085841E-2</v>
      </c>
      <c r="L196" s="14">
        <f t="shared" si="98"/>
        <v>-0.28581535463757923</v>
      </c>
      <c r="M196" s="14">
        <f t="shared" si="99"/>
        <v>111.66828967969928</v>
      </c>
      <c r="N196" s="14">
        <f t="shared" si="100"/>
        <v>5588.4810533678083</v>
      </c>
      <c r="O196" s="14">
        <f t="shared" si="101"/>
        <v>1.0165147402669936</v>
      </c>
      <c r="P196" s="14">
        <f t="shared" si="102"/>
        <v>111.6645422882589</v>
      </c>
      <c r="Q196" s="14">
        <f t="shared" si="103"/>
        <v>23.437401395795433</v>
      </c>
      <c r="R196" s="14">
        <f t="shared" si="104"/>
        <v>23.435062339857954</v>
      </c>
      <c r="S196" s="14">
        <f t="shared" si="105"/>
        <v>113.4099404857554</v>
      </c>
      <c r="T196" s="14">
        <f t="shared" si="106"/>
        <v>21.691920113181514</v>
      </c>
      <c r="U196" s="14">
        <f t="shared" si="107"/>
        <v>4.3018561102728656E-2</v>
      </c>
      <c r="V196" s="14">
        <f t="shared" si="108"/>
        <v>-5.8341475842182051</v>
      </c>
      <c r="W196" s="14">
        <f t="shared" si="109"/>
        <v>101.71478212687542</v>
      </c>
      <c r="X196" s="11">
        <f t="shared" si="110"/>
        <v>0.49988482471126267</v>
      </c>
      <c r="Y196" s="11">
        <f t="shared" si="111"/>
        <v>0.21734376324771987</v>
      </c>
      <c r="Z196" s="11">
        <f t="shared" si="112"/>
        <v>0.78242588617480557</v>
      </c>
      <c r="AA196" s="14">
        <f t="shared" si="113"/>
        <v>813.71825701500336</v>
      </c>
      <c r="AB196" s="14">
        <f t="shared" si="114"/>
        <v>720.16585241578196</v>
      </c>
      <c r="AC196" s="14">
        <f t="shared" si="115"/>
        <v>4.1463103945488911E-2</v>
      </c>
      <c r="AD196" s="14">
        <f t="shared" si="90"/>
        <v>3.3415965872916953</v>
      </c>
      <c r="AE196" s="14">
        <f t="shared" si="116"/>
        <v>86.65840341270831</v>
      </c>
      <c r="AF196" s="14">
        <f t="shared" si="117"/>
        <v>0</v>
      </c>
      <c r="AG196" s="14">
        <f t="shared" si="118"/>
        <v>86.65840341270831</v>
      </c>
      <c r="AH196" s="14">
        <f t="shared" si="91"/>
        <v>180.66097997710588</v>
      </c>
    </row>
    <row r="197" spans="4:34" x14ac:dyDescent="0.3">
      <c r="D197" s="10">
        <f t="shared" si="119"/>
        <v>41835</v>
      </c>
      <c r="E197" s="11">
        <f t="shared" si="92"/>
        <v>0.5</v>
      </c>
      <c r="F197" s="12">
        <f t="shared" si="93"/>
        <v>2456853.6666666665</v>
      </c>
      <c r="G197" s="13">
        <f t="shared" si="94"/>
        <v>0.14534337211954856</v>
      </c>
      <c r="I197" s="14">
        <f t="shared" si="95"/>
        <v>112.93975239691372</v>
      </c>
      <c r="J197" s="14">
        <f t="shared" si="96"/>
        <v>5589.7524690029468</v>
      </c>
      <c r="K197" s="14">
        <f t="shared" si="97"/>
        <v>1.6702521524167249E-2</v>
      </c>
      <c r="L197" s="14">
        <f t="shared" si="98"/>
        <v>-0.31767028734993852</v>
      </c>
      <c r="M197" s="14">
        <f t="shared" si="99"/>
        <v>112.62208210956378</v>
      </c>
      <c r="N197" s="14">
        <f t="shared" si="100"/>
        <v>5589.434798715597</v>
      </c>
      <c r="O197" s="14">
        <f t="shared" si="101"/>
        <v>1.0164699956347618</v>
      </c>
      <c r="P197" s="14">
        <f t="shared" si="102"/>
        <v>112.61833068081536</v>
      </c>
      <c r="Q197" s="14">
        <f t="shared" si="103"/>
        <v>23.437401039760324</v>
      </c>
      <c r="R197" s="14">
        <f t="shared" si="104"/>
        <v>23.435061023272752</v>
      </c>
      <c r="S197" s="14">
        <f t="shared" si="105"/>
        <v>114.42245206923481</v>
      </c>
      <c r="T197" s="14">
        <f t="shared" si="106"/>
        <v>21.538139180475952</v>
      </c>
      <c r="U197" s="14">
        <f t="shared" si="107"/>
        <v>4.3018556131699623E-2</v>
      </c>
      <c r="V197" s="14">
        <f t="shared" si="108"/>
        <v>-5.9417711782007476</v>
      </c>
      <c r="W197" s="14">
        <f t="shared" si="109"/>
        <v>101.6288602889878</v>
      </c>
      <c r="X197" s="11">
        <f t="shared" si="110"/>
        <v>0.49995956331819497</v>
      </c>
      <c r="Y197" s="11">
        <f t="shared" si="111"/>
        <v>0.21765717362656217</v>
      </c>
      <c r="Z197" s="11">
        <f t="shared" si="112"/>
        <v>0.78226195300982759</v>
      </c>
      <c r="AA197" s="14">
        <f t="shared" si="113"/>
        <v>813.03088231190236</v>
      </c>
      <c r="AB197" s="14">
        <f t="shared" si="114"/>
        <v>720.05822882179928</v>
      </c>
      <c r="AC197" s="14">
        <f t="shared" si="115"/>
        <v>1.4557205449818866E-2</v>
      </c>
      <c r="AD197" s="14">
        <f t="shared" si="90"/>
        <v>3.4951863846830089</v>
      </c>
      <c r="AE197" s="14">
        <f t="shared" si="116"/>
        <v>86.504813615316991</v>
      </c>
      <c r="AF197" s="14">
        <f t="shared" si="117"/>
        <v>0</v>
      </c>
      <c r="AG197" s="14">
        <f t="shared" si="118"/>
        <v>86.504813615316991</v>
      </c>
      <c r="AH197" s="14">
        <f t="shared" si="91"/>
        <v>180.22210825097213</v>
      </c>
    </row>
    <row r="198" spans="4:34" x14ac:dyDescent="0.3">
      <c r="D198" s="10">
        <f t="shared" si="119"/>
        <v>41836</v>
      </c>
      <c r="E198" s="11">
        <f t="shared" si="92"/>
        <v>0.5</v>
      </c>
      <c r="F198" s="12">
        <f t="shared" si="93"/>
        <v>2456854.6666666665</v>
      </c>
      <c r="G198" s="13">
        <f t="shared" si="94"/>
        <v>0.14537075062741989</v>
      </c>
      <c r="I198" s="14">
        <f t="shared" si="95"/>
        <v>113.92539975949148</v>
      </c>
      <c r="J198" s="14">
        <f t="shared" si="96"/>
        <v>5590.7380692834486</v>
      </c>
      <c r="K198" s="14">
        <f t="shared" si="97"/>
        <v>1.670252037224847E-2</v>
      </c>
      <c r="L198" s="14">
        <f t="shared" si="98"/>
        <v>-0.3494368035469621</v>
      </c>
      <c r="M198" s="14">
        <f t="shared" si="99"/>
        <v>113.57596295594452</v>
      </c>
      <c r="N198" s="14">
        <f t="shared" si="100"/>
        <v>5590.3886324799014</v>
      </c>
      <c r="O198" s="14">
        <f t="shared" si="101"/>
        <v>1.0164205322710556</v>
      </c>
      <c r="P198" s="14">
        <f t="shared" si="102"/>
        <v>113.57220748823219</v>
      </c>
      <c r="Q198" s="14">
        <f t="shared" si="103"/>
        <v>23.437400683725215</v>
      </c>
      <c r="R198" s="14">
        <f t="shared" si="104"/>
        <v>23.435059708686339</v>
      </c>
      <c r="S198" s="14">
        <f t="shared" si="105"/>
        <v>115.43287201916384</v>
      </c>
      <c r="T198" s="14">
        <f t="shared" si="106"/>
        <v>21.378246260017068</v>
      </c>
      <c r="U198" s="14">
        <f t="shared" si="107"/>
        <v>4.301855116821772E-2</v>
      </c>
      <c r="V198" s="14">
        <f t="shared" si="108"/>
        <v>-6.0410327597939446</v>
      </c>
      <c r="W198" s="14">
        <f t="shared" si="109"/>
        <v>101.53975202350387</v>
      </c>
      <c r="X198" s="11">
        <f t="shared" si="110"/>
        <v>0.50002849497207913</v>
      </c>
      <c r="Y198" s="11">
        <f t="shared" si="111"/>
        <v>0.21797362824012392</v>
      </c>
      <c r="Z198" s="11">
        <f t="shared" si="112"/>
        <v>0.78208336170403414</v>
      </c>
      <c r="AA198" s="14">
        <f t="shared" si="113"/>
        <v>812.31801618803092</v>
      </c>
      <c r="AB198" s="14">
        <f t="shared" si="114"/>
        <v>719.95896724020622</v>
      </c>
      <c r="AC198" s="14">
        <f t="shared" si="115"/>
        <v>-1.0258189948444851E-2</v>
      </c>
      <c r="AD198" s="14">
        <f t="shared" si="90"/>
        <v>3.655065893719331</v>
      </c>
      <c r="AE198" s="14">
        <f t="shared" si="116"/>
        <v>86.344934106280675</v>
      </c>
      <c r="AF198" s="14">
        <f t="shared" si="117"/>
        <v>0</v>
      </c>
      <c r="AG198" s="14">
        <f t="shared" si="118"/>
        <v>86.344934106280675</v>
      </c>
      <c r="AH198" s="14">
        <f t="shared" si="91"/>
        <v>179.85015800202348</v>
      </c>
    </row>
    <row r="199" spans="4:34" x14ac:dyDescent="0.3">
      <c r="D199" s="10">
        <f t="shared" si="119"/>
        <v>41837</v>
      </c>
      <c r="E199" s="11">
        <f t="shared" si="92"/>
        <v>0.5</v>
      </c>
      <c r="F199" s="12">
        <f t="shared" si="93"/>
        <v>2456855.6666666665</v>
      </c>
      <c r="G199" s="13">
        <f t="shared" si="94"/>
        <v>0.14539812913529121</v>
      </c>
      <c r="I199" s="14">
        <f t="shared" si="95"/>
        <v>114.91104712207016</v>
      </c>
      <c r="J199" s="14">
        <f t="shared" si="96"/>
        <v>5591.7236695639504</v>
      </c>
      <c r="K199" s="14">
        <f t="shared" si="97"/>
        <v>1.6702519220329497E-2</v>
      </c>
      <c r="L199" s="14">
        <f t="shared" si="98"/>
        <v>-0.38110604463456299</v>
      </c>
      <c r="M199" s="14">
        <f t="shared" si="99"/>
        <v>114.52994107743559</v>
      </c>
      <c r="N199" s="14">
        <f t="shared" si="100"/>
        <v>5591.3425635193162</v>
      </c>
      <c r="O199" s="14">
        <f t="shared" si="101"/>
        <v>1.0163663634257507</v>
      </c>
      <c r="P199" s="14">
        <f t="shared" si="102"/>
        <v>114.52618156910692</v>
      </c>
      <c r="Q199" s="14">
        <f t="shared" si="103"/>
        <v>23.437400327690106</v>
      </c>
      <c r="R199" s="14">
        <f t="shared" si="104"/>
        <v>23.435058396099532</v>
      </c>
      <c r="S199" s="14">
        <f t="shared" si="105"/>
        <v>116.44114799967105</v>
      </c>
      <c r="T199" s="14">
        <f t="shared" si="106"/>
        <v>21.21230112593631</v>
      </c>
      <c r="U199" s="14">
        <f t="shared" si="107"/>
        <v>4.3018546212286027E-2</v>
      </c>
      <c r="V199" s="14">
        <f t="shared" si="108"/>
        <v>-6.1317208542092949</v>
      </c>
      <c r="W199" s="14">
        <f t="shared" si="109"/>
        <v>101.44751458772133</v>
      </c>
      <c r="X199" s="11">
        <f t="shared" si="110"/>
        <v>0.5000914728154231</v>
      </c>
      <c r="Y199" s="11">
        <f t="shared" si="111"/>
        <v>0.21829282118286383</v>
      </c>
      <c r="Z199" s="11">
        <f t="shared" si="112"/>
        <v>0.78189012444798223</v>
      </c>
      <c r="AA199" s="14">
        <f t="shared" si="113"/>
        <v>811.58011670177063</v>
      </c>
      <c r="AB199" s="14">
        <f t="shared" si="114"/>
        <v>719.86827914579067</v>
      </c>
      <c r="AC199" s="14">
        <f t="shared" si="115"/>
        <v>-3.2930213552333498E-2</v>
      </c>
      <c r="AD199" s="14">
        <f t="shared" si="90"/>
        <v>3.8211188200856663</v>
      </c>
      <c r="AE199" s="14">
        <f t="shared" si="116"/>
        <v>86.178881179914328</v>
      </c>
      <c r="AF199" s="14">
        <f t="shared" si="117"/>
        <v>0</v>
      </c>
      <c r="AG199" s="14">
        <f t="shared" si="118"/>
        <v>86.178881179914328</v>
      </c>
      <c r="AH199" s="14">
        <f t="shared" si="91"/>
        <v>179.53933642951654</v>
      </c>
    </row>
    <row r="200" spans="4:34" x14ac:dyDescent="0.3">
      <c r="D200" s="10">
        <f t="shared" si="119"/>
        <v>41838</v>
      </c>
      <c r="E200" s="11">
        <f t="shared" si="92"/>
        <v>0.5</v>
      </c>
      <c r="F200" s="12">
        <f t="shared" si="93"/>
        <v>2456856.6666666665</v>
      </c>
      <c r="G200" s="13">
        <f t="shared" si="94"/>
        <v>0.14542550764316253</v>
      </c>
      <c r="I200" s="14">
        <f t="shared" si="95"/>
        <v>115.89669448464883</v>
      </c>
      <c r="J200" s="14">
        <f t="shared" si="96"/>
        <v>5592.7092698444512</v>
      </c>
      <c r="K200" s="14">
        <f t="shared" si="97"/>
        <v>1.6702518068410336E-2</v>
      </c>
      <c r="L200" s="14">
        <f t="shared" si="98"/>
        <v>-0.41266917409033288</v>
      </c>
      <c r="M200" s="14">
        <f t="shared" si="99"/>
        <v>115.48402531055849</v>
      </c>
      <c r="N200" s="14">
        <f t="shared" si="100"/>
        <v>5592.2966006703609</v>
      </c>
      <c r="O200" s="14">
        <f t="shared" si="101"/>
        <v>1.0163075036136535</v>
      </c>
      <c r="P200" s="14">
        <f t="shared" si="102"/>
        <v>115.48026175996449</v>
      </c>
      <c r="Q200" s="14">
        <f t="shared" si="103"/>
        <v>23.437399971654994</v>
      </c>
      <c r="R200" s="14">
        <f t="shared" si="104"/>
        <v>23.435057085513151</v>
      </c>
      <c r="S200" s="14">
        <f t="shared" si="105"/>
        <v>117.44723088267762</v>
      </c>
      <c r="T200" s="14">
        <f t="shared" si="106"/>
        <v>21.040365261859325</v>
      </c>
      <c r="U200" s="14">
        <f t="shared" si="107"/>
        <v>4.3018541263907653E-2</v>
      </c>
      <c r="V200" s="14">
        <f t="shared" si="108"/>
        <v>-6.2136368950093823</v>
      </c>
      <c r="W200" s="14">
        <f t="shared" si="109"/>
        <v>101.35220626355243</v>
      </c>
      <c r="X200" s="11">
        <f t="shared" si="110"/>
        <v>0.50014835895486764</v>
      </c>
      <c r="Y200" s="11">
        <f t="shared" si="111"/>
        <v>0.21861445266722196</v>
      </c>
      <c r="Z200" s="11">
        <f t="shared" si="112"/>
        <v>0.78168226524251327</v>
      </c>
      <c r="AA200" s="14">
        <f t="shared" si="113"/>
        <v>810.81765010841946</v>
      </c>
      <c r="AB200" s="14">
        <f t="shared" si="114"/>
        <v>719.78636310499064</v>
      </c>
      <c r="AC200" s="14">
        <f t="shared" si="115"/>
        <v>-5.3409223752339585E-2</v>
      </c>
      <c r="AD200" s="14">
        <f t="shared" si="90"/>
        <v>3.9932370377333952</v>
      </c>
      <c r="AE200" s="14">
        <f t="shared" si="116"/>
        <v>86.006762962266606</v>
      </c>
      <c r="AF200" s="14">
        <f t="shared" si="117"/>
        <v>0</v>
      </c>
      <c r="AG200" s="14">
        <f t="shared" si="118"/>
        <v>86.006762962266606</v>
      </c>
      <c r="AH200" s="14">
        <f t="shared" si="91"/>
        <v>179.28416841515411</v>
      </c>
    </row>
    <row r="201" spans="4:34" x14ac:dyDescent="0.3">
      <c r="D201" s="10">
        <f t="shared" si="119"/>
        <v>41839</v>
      </c>
      <c r="E201" s="11">
        <f t="shared" si="92"/>
        <v>0.5</v>
      </c>
      <c r="F201" s="12">
        <f t="shared" si="93"/>
        <v>2456857.6666666665</v>
      </c>
      <c r="G201" s="13">
        <f t="shared" si="94"/>
        <v>0.14545288615103386</v>
      </c>
      <c r="I201" s="14">
        <f t="shared" si="95"/>
        <v>116.88234184722751</v>
      </c>
      <c r="J201" s="14">
        <f t="shared" si="96"/>
        <v>5593.6948701249521</v>
      </c>
      <c r="K201" s="14">
        <f t="shared" si="97"/>
        <v>1.6702516916490988E-2</v>
      </c>
      <c r="L201" s="14">
        <f t="shared" si="98"/>
        <v>-0.44411737948948787</v>
      </c>
      <c r="M201" s="14">
        <f t="shared" si="99"/>
        <v>116.43822446773802</v>
      </c>
      <c r="N201" s="14">
        <f t="shared" si="100"/>
        <v>5593.2507527454627</v>
      </c>
      <c r="O201" s="14">
        <f t="shared" si="101"/>
        <v>1.0162439686118439</v>
      </c>
      <c r="P201" s="14">
        <f t="shared" si="102"/>
        <v>116.43445687323316</v>
      </c>
      <c r="Q201" s="14">
        <f t="shared" si="103"/>
        <v>23.437399615619885</v>
      </c>
      <c r="R201" s="14">
        <f t="shared" si="104"/>
        <v>23.435055776928014</v>
      </c>
      <c r="S201" s="14">
        <f t="shared" si="105"/>
        <v>118.45107478978535</v>
      </c>
      <c r="T201" s="14">
        <f t="shared" si="106"/>
        <v>20.862501797766811</v>
      </c>
      <c r="U201" s="14">
        <f t="shared" si="107"/>
        <v>4.3018536323085665E-2</v>
      </c>
      <c r="V201" s="14">
        <f t="shared" si="108"/>
        <v>-6.2865954257566816</v>
      </c>
      <c r="W201" s="14">
        <f t="shared" si="109"/>
        <v>101.25388624138103</v>
      </c>
      <c r="X201" s="11">
        <f t="shared" si="110"/>
        <v>0.5001990246012199</v>
      </c>
      <c r="Y201" s="11">
        <f t="shared" si="111"/>
        <v>0.21893822948627262</v>
      </c>
      <c r="Z201" s="11">
        <f t="shared" si="112"/>
        <v>0.78145981971616718</v>
      </c>
      <c r="AA201" s="14">
        <f t="shared" si="113"/>
        <v>810.0310899310482</v>
      </c>
      <c r="AB201" s="14">
        <f t="shared" si="114"/>
        <v>719.71340457424321</v>
      </c>
      <c r="AC201" s="14">
        <f t="shared" si="115"/>
        <v>-7.1648856439196607E-2</v>
      </c>
      <c r="AD201" s="14">
        <f t="shared" si="90"/>
        <v>4.1713196779769532</v>
      </c>
      <c r="AE201" s="14">
        <f t="shared" si="116"/>
        <v>85.828680322023047</v>
      </c>
      <c r="AF201" s="14">
        <f t="shared" si="117"/>
        <v>0</v>
      </c>
      <c r="AG201" s="14">
        <f t="shared" si="118"/>
        <v>85.828680322023047</v>
      </c>
      <c r="AH201" s="14">
        <f t="shared" si="91"/>
        <v>179.07952694266714</v>
      </c>
    </row>
    <row r="202" spans="4:34" x14ac:dyDescent="0.3">
      <c r="D202" s="10">
        <f t="shared" si="119"/>
        <v>41840</v>
      </c>
      <c r="E202" s="11">
        <f t="shared" si="92"/>
        <v>0.5</v>
      </c>
      <c r="F202" s="12">
        <f t="shared" si="93"/>
        <v>2456858.6666666665</v>
      </c>
      <c r="G202" s="13">
        <f t="shared" si="94"/>
        <v>0.14548026465890518</v>
      </c>
      <c r="I202" s="14">
        <f t="shared" si="95"/>
        <v>117.86798920980618</v>
      </c>
      <c r="J202" s="14">
        <f t="shared" si="96"/>
        <v>5594.6804704054521</v>
      </c>
      <c r="K202" s="14">
        <f t="shared" si="97"/>
        <v>1.6702515764571445E-2</v>
      </c>
      <c r="L202" s="14">
        <f t="shared" si="98"/>
        <v>-0.47544187453019898</v>
      </c>
      <c r="M202" s="14">
        <f t="shared" si="99"/>
        <v>117.39254733527598</v>
      </c>
      <c r="N202" s="14">
        <f t="shared" si="100"/>
        <v>5594.2050285309215</v>
      </c>
      <c r="O202" s="14">
        <f t="shared" si="101"/>
        <v>1.0161757754567813</v>
      </c>
      <c r="P202" s="14">
        <f t="shared" si="102"/>
        <v>117.38877569521817</v>
      </c>
      <c r="Q202" s="14">
        <f t="shared" si="103"/>
        <v>23.437399259584776</v>
      </c>
      <c r="R202" s="14">
        <f t="shared" si="104"/>
        <v>23.43505447034493</v>
      </c>
      <c r="S202" s="14">
        <f t="shared" si="105"/>
        <v>119.45263712708575</v>
      </c>
      <c r="T202" s="14">
        <f t="shared" si="106"/>
        <v>20.678775446739483</v>
      </c>
      <c r="U202" s="14">
        <f t="shared" si="107"/>
        <v>4.3018531389823152E-2</v>
      </c>
      <c r="V202" s="14">
        <f t="shared" si="108"/>
        <v>-6.3504242724542257</v>
      </c>
      <c r="W202" s="14">
        <f t="shared" si="109"/>
        <v>101.15261450533032</v>
      </c>
      <c r="X202" s="11">
        <f t="shared" si="110"/>
        <v>0.50024335018920429</v>
      </c>
      <c r="Y202" s="11">
        <f t="shared" si="111"/>
        <v>0.21926386545217566</v>
      </c>
      <c r="Z202" s="11">
        <f t="shared" si="112"/>
        <v>0.78122283492623301</v>
      </c>
      <c r="AA202" s="14">
        <f t="shared" si="113"/>
        <v>809.22091604264256</v>
      </c>
      <c r="AB202" s="14">
        <f t="shared" si="114"/>
        <v>719.64957572754565</v>
      </c>
      <c r="AC202" s="14">
        <f t="shared" si="115"/>
        <v>-8.7606068113586844E-2</v>
      </c>
      <c r="AD202" s="14">
        <f t="shared" si="90"/>
        <v>4.3552722319455794</v>
      </c>
      <c r="AE202" s="14">
        <f t="shared" si="116"/>
        <v>85.644727768054423</v>
      </c>
      <c r="AF202" s="14">
        <f t="shared" si="117"/>
        <v>0</v>
      </c>
      <c r="AG202" s="14">
        <f t="shared" si="118"/>
        <v>85.644727768054423</v>
      </c>
      <c r="AH202" s="14">
        <f t="shared" si="91"/>
        <v>178.92064598281979</v>
      </c>
    </row>
    <row r="203" spans="4:34" x14ac:dyDescent="0.3">
      <c r="D203" s="10">
        <f t="shared" si="119"/>
        <v>41841</v>
      </c>
      <c r="E203" s="11">
        <f t="shared" si="92"/>
        <v>0.5</v>
      </c>
      <c r="F203" s="12">
        <f t="shared" si="93"/>
        <v>2456859.6666666665</v>
      </c>
      <c r="G203" s="13">
        <f t="shared" si="94"/>
        <v>0.1455076431667765</v>
      </c>
      <c r="I203" s="14">
        <f t="shared" si="95"/>
        <v>118.85363657238577</v>
      </c>
      <c r="J203" s="14">
        <f t="shared" si="96"/>
        <v>5595.6660706859529</v>
      </c>
      <c r="K203" s="14">
        <f t="shared" si="97"/>
        <v>1.6702514612651716E-2</v>
      </c>
      <c r="L203" s="14">
        <f t="shared" si="98"/>
        <v>-0.50663390105951278</v>
      </c>
      <c r="M203" s="14">
        <f t="shared" si="99"/>
        <v>118.34700267132625</v>
      </c>
      <c r="N203" s="14">
        <f t="shared" si="100"/>
        <v>5595.1594367848938</v>
      </c>
      <c r="O203" s="14">
        <f t="shared" si="101"/>
        <v>1.0161029424411743</v>
      </c>
      <c r="P203" s="14">
        <f t="shared" si="102"/>
        <v>118.34322698407689</v>
      </c>
      <c r="Q203" s="14">
        <f t="shared" si="103"/>
        <v>23.437398903549667</v>
      </c>
      <c r="R203" s="14">
        <f t="shared" si="104"/>
        <v>23.435053165764717</v>
      </c>
      <c r="S203" s="14">
        <f t="shared" si="105"/>
        <v>120.45187861303516</v>
      </c>
      <c r="T203" s="14">
        <f t="shared" si="106"/>
        <v>20.489252441756253</v>
      </c>
      <c r="U203" s="14">
        <f t="shared" si="107"/>
        <v>4.3018526464123165E-2</v>
      </c>
      <c r="V203" s="14">
        <f t="shared" si="108"/>
        <v>-6.4049646868747185</v>
      </c>
      <c r="W203" s="14">
        <f t="shared" si="109"/>
        <v>101.04845172032131</v>
      </c>
      <c r="X203" s="11">
        <f t="shared" si="110"/>
        <v>0.50028122547699627</v>
      </c>
      <c r="Y203" s="11">
        <f t="shared" si="111"/>
        <v>0.21959108180943712</v>
      </c>
      <c r="Z203" s="11">
        <f t="shared" si="112"/>
        <v>0.78097136914455545</v>
      </c>
      <c r="AA203" s="14">
        <f t="shared" si="113"/>
        <v>808.38761376257048</v>
      </c>
      <c r="AB203" s="14">
        <f t="shared" si="114"/>
        <v>719.59503531312521</v>
      </c>
      <c r="AC203" s="14">
        <f t="shared" si="115"/>
        <v>-0.10124117171869784</v>
      </c>
      <c r="AD203" s="14">
        <f t="shared" si="90"/>
        <v>4.545005693957024</v>
      </c>
      <c r="AE203" s="14">
        <f t="shared" si="116"/>
        <v>85.454994306042977</v>
      </c>
      <c r="AF203" s="14">
        <f t="shared" si="117"/>
        <v>0</v>
      </c>
      <c r="AG203" s="14">
        <f t="shared" si="118"/>
        <v>85.454994306042977</v>
      </c>
      <c r="AH203" s="14">
        <f t="shared" si="91"/>
        <v>178.80312068454339</v>
      </c>
    </row>
    <row r="204" spans="4:34" x14ac:dyDescent="0.3">
      <c r="D204" s="10">
        <f t="shared" si="119"/>
        <v>41842</v>
      </c>
      <c r="E204" s="11">
        <f t="shared" si="92"/>
        <v>0.5</v>
      </c>
      <c r="F204" s="12">
        <f t="shared" si="93"/>
        <v>2456860.6666666665</v>
      </c>
      <c r="G204" s="13">
        <f t="shared" si="94"/>
        <v>0.14553502167464782</v>
      </c>
      <c r="I204" s="14">
        <f t="shared" si="95"/>
        <v>119.83928393496626</v>
      </c>
      <c r="J204" s="14">
        <f t="shared" si="96"/>
        <v>5596.6516709664538</v>
      </c>
      <c r="K204" s="14">
        <f t="shared" si="97"/>
        <v>1.6702513460731795E-2</v>
      </c>
      <c r="L204" s="14">
        <f t="shared" si="98"/>
        <v>-0.53768473109848181</v>
      </c>
      <c r="M204" s="14">
        <f t="shared" si="99"/>
        <v>119.30159920386778</v>
      </c>
      <c r="N204" s="14">
        <f t="shared" si="100"/>
        <v>5596.1139862353557</v>
      </c>
      <c r="O204" s="14">
        <f t="shared" si="101"/>
        <v>1.0160254891106093</v>
      </c>
      <c r="P204" s="14">
        <f t="shared" si="102"/>
        <v>119.2978194677917</v>
      </c>
      <c r="Q204" s="14">
        <f t="shared" si="103"/>
        <v>23.437398547514558</v>
      </c>
      <c r="R204" s="14">
        <f t="shared" si="104"/>
        <v>23.435051863188178</v>
      </c>
      <c r="S204" s="14">
        <f t="shared" si="105"/>
        <v>121.44876329955619</v>
      </c>
      <c r="T204" s="14">
        <f t="shared" si="106"/>
        <v>20.294000472711076</v>
      </c>
      <c r="U204" s="14">
        <f t="shared" si="107"/>
        <v>4.3018521545988758E-2</v>
      </c>
      <c r="V204" s="14">
        <f t="shared" si="108"/>
        <v>-6.4500714609873615</v>
      </c>
      <c r="W204" s="14">
        <f t="shared" si="109"/>
        <v>100.94145912127898</v>
      </c>
      <c r="X204" s="11">
        <f t="shared" si="110"/>
        <v>0.50031254962568572</v>
      </c>
      <c r="Y204" s="11">
        <f t="shared" si="111"/>
        <v>0.21991960762213303</v>
      </c>
      <c r="Z204" s="11">
        <f t="shared" si="112"/>
        <v>0.78070549162923852</v>
      </c>
      <c r="AA204" s="14">
        <f t="shared" si="113"/>
        <v>807.53167297023185</v>
      </c>
      <c r="AB204" s="14">
        <f t="shared" si="114"/>
        <v>719.54992853901263</v>
      </c>
      <c r="AC204" s="14">
        <f t="shared" si="115"/>
        <v>-0.11251786524684348</v>
      </c>
      <c r="AD204" s="14">
        <f t="shared" si="90"/>
        <v>4.7404357624983042</v>
      </c>
      <c r="AE204" s="14">
        <f t="shared" si="116"/>
        <v>85.259564237501692</v>
      </c>
      <c r="AF204" s="14">
        <f t="shared" si="117"/>
        <v>0</v>
      </c>
      <c r="AG204" s="14">
        <f t="shared" si="118"/>
        <v>85.259564237501692</v>
      </c>
      <c r="AH204" s="14">
        <f t="shared" si="91"/>
        <v>178.72289867419374</v>
      </c>
    </row>
    <row r="205" spans="4:34" x14ac:dyDescent="0.3">
      <c r="D205" s="10">
        <f t="shared" si="119"/>
        <v>41843</v>
      </c>
      <c r="E205" s="11">
        <f t="shared" si="92"/>
        <v>0.5</v>
      </c>
      <c r="F205" s="12">
        <f t="shared" si="93"/>
        <v>2456861.6666666665</v>
      </c>
      <c r="G205" s="13">
        <f t="shared" si="94"/>
        <v>0.14556240018251915</v>
      </c>
      <c r="I205" s="14">
        <f t="shared" si="95"/>
        <v>120.82493129754766</v>
      </c>
      <c r="J205" s="14">
        <f t="shared" si="96"/>
        <v>5597.6372712469529</v>
      </c>
      <c r="K205" s="14">
        <f t="shared" si="97"/>
        <v>1.6702512308811684E-2</v>
      </c>
      <c r="L205" s="14">
        <f t="shared" si="98"/>
        <v>-0.56858566886777184</v>
      </c>
      <c r="M205" s="14">
        <f t="shared" si="99"/>
        <v>120.2563456286799</v>
      </c>
      <c r="N205" s="14">
        <f t="shared" si="100"/>
        <v>5597.068685578085</v>
      </c>
      <c r="O205" s="14">
        <f t="shared" si="101"/>
        <v>1.0159434362599442</v>
      </c>
      <c r="P205" s="14">
        <f t="shared" si="102"/>
        <v>120.25256184214538</v>
      </c>
      <c r="Q205" s="14">
        <f t="shared" si="103"/>
        <v>23.437398191479449</v>
      </c>
      <c r="R205" s="14">
        <f t="shared" si="104"/>
        <v>23.435050562616123</v>
      </c>
      <c r="S205" s="14">
        <f t="shared" si="105"/>
        <v>122.44325858655512</v>
      </c>
      <c r="T205" s="14">
        <f t="shared" si="106"/>
        <v>20.093088623805862</v>
      </c>
      <c r="U205" s="14">
        <f t="shared" si="107"/>
        <v>4.3018516635422978E-2</v>
      </c>
      <c r="V205" s="14">
        <f t="shared" si="108"/>
        <v>-6.4856130127842393</v>
      </c>
      <c r="W205" s="14">
        <f t="shared" si="109"/>
        <v>100.83169840481612</v>
      </c>
      <c r="X205" s="11">
        <f t="shared" si="110"/>
        <v>0.50033723125887797</v>
      </c>
      <c r="Y205" s="11">
        <f t="shared" si="111"/>
        <v>0.22024918013438871</v>
      </c>
      <c r="Z205" s="11">
        <f t="shared" si="112"/>
        <v>0.78042528238336728</v>
      </c>
      <c r="AA205" s="14">
        <f t="shared" si="113"/>
        <v>806.65358723852898</v>
      </c>
      <c r="AB205" s="14">
        <f t="shared" si="114"/>
        <v>719.51438698721586</v>
      </c>
      <c r="AC205" s="14">
        <f t="shared" si="115"/>
        <v>-0.12140325319603562</v>
      </c>
      <c r="AD205" s="14">
        <f t="shared" si="90"/>
        <v>4.9414821076218081</v>
      </c>
      <c r="AE205" s="14">
        <f t="shared" si="116"/>
        <v>85.058517892378191</v>
      </c>
      <c r="AF205" s="14">
        <f t="shared" si="117"/>
        <v>0</v>
      </c>
      <c r="AG205" s="14">
        <f t="shared" si="118"/>
        <v>85.058517892378191</v>
      </c>
      <c r="AH205" s="14">
        <f t="shared" si="91"/>
        <v>178.67626539860146</v>
      </c>
    </row>
    <row r="206" spans="4:34" x14ac:dyDescent="0.3">
      <c r="D206" s="10">
        <f t="shared" si="119"/>
        <v>41844</v>
      </c>
      <c r="E206" s="11">
        <f t="shared" si="92"/>
        <v>0.5</v>
      </c>
      <c r="F206" s="12">
        <f t="shared" si="93"/>
        <v>2456862.6666666665</v>
      </c>
      <c r="G206" s="13">
        <f t="shared" si="94"/>
        <v>0.14558977869039047</v>
      </c>
      <c r="I206" s="14">
        <f t="shared" si="95"/>
        <v>121.81057866012907</v>
      </c>
      <c r="J206" s="14">
        <f t="shared" si="96"/>
        <v>5598.6228715274528</v>
      </c>
      <c r="K206" s="14">
        <f t="shared" si="97"/>
        <v>1.6702511156891382E-2</v>
      </c>
      <c r="L206" s="14">
        <f t="shared" si="98"/>
        <v>-0.59932805281295132</v>
      </c>
      <c r="M206" s="14">
        <f t="shared" si="99"/>
        <v>121.21125060731612</v>
      </c>
      <c r="N206" s="14">
        <f t="shared" si="100"/>
        <v>5598.0235434746401</v>
      </c>
      <c r="O206" s="14">
        <f t="shared" si="101"/>
        <v>1.0158568059294566</v>
      </c>
      <c r="P206" s="14">
        <f t="shared" si="102"/>
        <v>121.20746276869492</v>
      </c>
      <c r="Q206" s="14">
        <f t="shared" si="103"/>
        <v>23.43739783544434</v>
      </c>
      <c r="R206" s="14">
        <f t="shared" si="104"/>
        <v>23.435049264049365</v>
      </c>
      <c r="S206" s="14">
        <f t="shared" si="105"/>
        <v>123.43533523005533</v>
      </c>
      <c r="T206" s="14">
        <f t="shared" si="106"/>
        <v>19.886587311472542</v>
      </c>
      <c r="U206" s="14">
        <f t="shared" si="107"/>
        <v>4.3018511732428891E-2</v>
      </c>
      <c r="V206" s="14">
        <f t="shared" si="108"/>
        <v>-6.5114714439144512</v>
      </c>
      <c r="W206" s="14">
        <f t="shared" si="109"/>
        <v>100.7192316237001</v>
      </c>
      <c r="X206" s="11">
        <f t="shared" si="110"/>
        <v>0.50035518850271832</v>
      </c>
      <c r="Y206" s="11">
        <f t="shared" si="111"/>
        <v>0.22057954510355138</v>
      </c>
      <c r="Z206" s="11">
        <f t="shared" si="112"/>
        <v>0.78013083190188515</v>
      </c>
      <c r="AA206" s="14">
        <f t="shared" si="113"/>
        <v>805.75385298960077</v>
      </c>
      <c r="AB206" s="14">
        <f t="shared" si="114"/>
        <v>719.48852855608538</v>
      </c>
      <c r="AC206" s="14">
        <f t="shared" si="115"/>
        <v>-0.12786786097865388</v>
      </c>
      <c r="AD206" s="14">
        <f t="shared" si="90"/>
        <v>5.1480677080560255</v>
      </c>
      <c r="AE206" s="14">
        <f t="shared" si="116"/>
        <v>84.851932291943967</v>
      </c>
      <c r="AF206" s="14">
        <f t="shared" si="117"/>
        <v>1.453991667225247E-3</v>
      </c>
      <c r="AG206" s="14">
        <f t="shared" si="118"/>
        <v>84.853386283611187</v>
      </c>
      <c r="AH206" s="14">
        <f t="shared" si="91"/>
        <v>178.65982572482858</v>
      </c>
    </row>
    <row r="207" spans="4:34" x14ac:dyDescent="0.3">
      <c r="D207" s="10">
        <f t="shared" si="119"/>
        <v>41845</v>
      </c>
      <c r="E207" s="11">
        <f t="shared" si="92"/>
        <v>0.5</v>
      </c>
      <c r="F207" s="12">
        <f t="shared" si="93"/>
        <v>2456863.6666666665</v>
      </c>
      <c r="G207" s="13">
        <f t="shared" si="94"/>
        <v>0.14561715719826177</v>
      </c>
      <c r="I207" s="14">
        <f t="shared" si="95"/>
        <v>122.79622602270956</v>
      </c>
      <c r="J207" s="14">
        <f t="shared" si="96"/>
        <v>5599.6084718079519</v>
      </c>
      <c r="K207" s="14">
        <f t="shared" si="97"/>
        <v>1.6702510004970892E-2</v>
      </c>
      <c r="L207" s="14">
        <f t="shared" si="98"/>
        <v>-0.62990325762917543</v>
      </c>
      <c r="M207" s="14">
        <f t="shared" si="99"/>
        <v>122.16632276508038</v>
      </c>
      <c r="N207" s="14">
        <f t="shared" si="100"/>
        <v>5598.978568550323</v>
      </c>
      <c r="O207" s="14">
        <f t="shared" si="101"/>
        <v>1.0157656214007542</v>
      </c>
      <c r="P207" s="14">
        <f t="shared" si="102"/>
        <v>122.16253087274774</v>
      </c>
      <c r="Q207" s="14">
        <f t="shared" si="103"/>
        <v>23.437397479409228</v>
      </c>
      <c r="R207" s="14">
        <f t="shared" si="104"/>
        <v>23.435047967488696</v>
      </c>
      <c r="S207" s="14">
        <f t="shared" si="105"/>
        <v>124.42496734417216</v>
      </c>
      <c r="T207" s="14">
        <f t="shared" si="106"/>
        <v>19.674568222968098</v>
      </c>
      <c r="U207" s="14">
        <f t="shared" si="107"/>
        <v>4.3018506837009494E-2</v>
      </c>
      <c r="V207" s="14">
        <f t="shared" si="108"/>
        <v>-6.5275425696301026</v>
      </c>
      <c r="W207" s="14">
        <f t="shared" si="109"/>
        <v>100.6041210843791</v>
      </c>
      <c r="X207" s="11">
        <f t="shared" si="110"/>
        <v>0.50036634900668753</v>
      </c>
      <c r="Y207" s="11">
        <f t="shared" si="111"/>
        <v>0.22091045710563442</v>
      </c>
      <c r="Z207" s="11">
        <f t="shared" si="112"/>
        <v>0.77982224090774066</v>
      </c>
      <c r="AA207" s="14">
        <f t="shared" si="113"/>
        <v>804.83296867503282</v>
      </c>
      <c r="AB207" s="14">
        <f t="shared" si="114"/>
        <v>719.47245743037001</v>
      </c>
      <c r="AC207" s="14">
        <f t="shared" si="115"/>
        <v>-0.13188564240749656</v>
      </c>
      <c r="AD207" s="14">
        <f t="shared" si="90"/>
        <v>5.3601182576083071</v>
      </c>
      <c r="AE207" s="14">
        <f t="shared" si="116"/>
        <v>84.639881742391694</v>
      </c>
      <c r="AF207" s="14">
        <f t="shared" si="117"/>
        <v>1.5142247089404795E-3</v>
      </c>
      <c r="AG207" s="14">
        <f t="shared" si="118"/>
        <v>84.641395967100635</v>
      </c>
      <c r="AH207" s="14">
        <f t="shared" si="91"/>
        <v>178.67048343792317</v>
      </c>
    </row>
    <row r="208" spans="4:34" x14ac:dyDescent="0.3">
      <c r="D208" s="10">
        <f t="shared" si="119"/>
        <v>41846</v>
      </c>
      <c r="E208" s="11">
        <f t="shared" si="92"/>
        <v>0.5</v>
      </c>
      <c r="F208" s="12">
        <f t="shared" si="93"/>
        <v>2456864.6666666665</v>
      </c>
      <c r="G208" s="13">
        <f t="shared" si="94"/>
        <v>0.14564453570613309</v>
      </c>
      <c r="I208" s="14">
        <f t="shared" si="95"/>
        <v>123.78187338529187</v>
      </c>
      <c r="J208" s="14">
        <f t="shared" si="96"/>
        <v>5600.59407208845</v>
      </c>
      <c r="K208" s="14">
        <f t="shared" si="97"/>
        <v>1.6702508853050212E-2</v>
      </c>
      <c r="L208" s="14">
        <f t="shared" si="98"/>
        <v>-0.66030269628628213</v>
      </c>
      <c r="M208" s="14">
        <f t="shared" si="99"/>
        <v>123.12157068900559</v>
      </c>
      <c r="N208" s="14">
        <f t="shared" si="100"/>
        <v>5599.9337693921634</v>
      </c>
      <c r="O208" s="14">
        <f t="shared" si="101"/>
        <v>1.0156699071924422</v>
      </c>
      <c r="P208" s="14">
        <f t="shared" si="102"/>
        <v>123.11777474134017</v>
      </c>
      <c r="Q208" s="14">
        <f t="shared" si="103"/>
        <v>23.437397123374119</v>
      </c>
      <c r="R208" s="14">
        <f t="shared" si="104"/>
        <v>23.435046672934934</v>
      </c>
      <c r="S208" s="14">
        <f t="shared" si="105"/>
        <v>125.41213239716522</v>
      </c>
      <c r="T208" s="14">
        <f t="shared" si="106"/>
        <v>19.457104255780674</v>
      </c>
      <c r="U208" s="14">
        <f t="shared" si="107"/>
        <v>4.301850194916787E-2</v>
      </c>
      <c r="V208" s="14">
        <f t="shared" si="108"/>
        <v>-6.5337359216356514</v>
      </c>
      <c r="W208" s="14">
        <f t="shared" si="109"/>
        <v>100.4864292478188</v>
      </c>
      <c r="X208" s="11">
        <f t="shared" si="110"/>
        <v>0.50037064994558034</v>
      </c>
      <c r="Y208" s="11">
        <f t="shared" si="111"/>
        <v>0.22124167981275028</v>
      </c>
      <c r="Z208" s="11">
        <f t="shared" si="112"/>
        <v>0.77949962007841023</v>
      </c>
      <c r="AA208" s="14">
        <f t="shared" si="113"/>
        <v>803.89143398255044</v>
      </c>
      <c r="AB208" s="14">
        <f t="shared" si="114"/>
        <v>719.46626407836447</v>
      </c>
      <c r="AC208" s="14">
        <f t="shared" si="115"/>
        <v>-0.13343398040888133</v>
      </c>
      <c r="AD208" s="14">
        <f t="shared" si="90"/>
        <v>5.5775616380476869</v>
      </c>
      <c r="AE208" s="14">
        <f t="shared" si="116"/>
        <v>84.422438361952317</v>
      </c>
      <c r="AF208" s="14">
        <f t="shared" si="117"/>
        <v>1.5760328987791533E-3</v>
      </c>
      <c r="AG208" s="14">
        <f t="shared" si="118"/>
        <v>84.424014394851099</v>
      </c>
      <c r="AH208" s="14">
        <f t="shared" si="91"/>
        <v>178.70541982465147</v>
      </c>
    </row>
    <row r="209" spans="4:34" x14ac:dyDescent="0.3">
      <c r="D209" s="10">
        <f t="shared" si="119"/>
        <v>41847</v>
      </c>
      <c r="E209" s="11">
        <f t="shared" si="92"/>
        <v>0.5</v>
      </c>
      <c r="F209" s="12">
        <f t="shared" si="93"/>
        <v>2456865.6666666665</v>
      </c>
      <c r="G209" s="13">
        <f t="shared" si="94"/>
        <v>0.14567191421400441</v>
      </c>
      <c r="I209" s="14">
        <f t="shared" si="95"/>
        <v>124.76752074787419</v>
      </c>
      <c r="J209" s="14">
        <f t="shared" si="96"/>
        <v>5601.57967236895</v>
      </c>
      <c r="K209" s="14">
        <f t="shared" si="97"/>
        <v>1.670250770112934E-2</v>
      </c>
      <c r="L209" s="14">
        <f t="shared" si="98"/>
        <v>-0.69051782205317225</v>
      </c>
      <c r="M209" s="14">
        <f t="shared" si="99"/>
        <v>124.07700292582102</v>
      </c>
      <c r="N209" s="14">
        <f t="shared" si="100"/>
        <v>5600.8891545468969</v>
      </c>
      <c r="O209" s="14">
        <f t="shared" si="101"/>
        <v>1.0155696890555452</v>
      </c>
      <c r="P209" s="14">
        <f t="shared" si="102"/>
        <v>124.07320292120497</v>
      </c>
      <c r="Q209" s="14">
        <f t="shared" si="103"/>
        <v>23.43739676733901</v>
      </c>
      <c r="R209" s="14">
        <f t="shared" si="104"/>
        <v>23.435045380388878</v>
      </c>
      <c r="S209" s="14">
        <f t="shared" si="105"/>
        <v>126.39681120180285</v>
      </c>
      <c r="T209" s="14">
        <f t="shared" si="106"/>
        <v>19.234269457979796</v>
      </c>
      <c r="U209" s="14">
        <f t="shared" si="107"/>
        <v>4.3018497068907029E-2</v>
      </c>
      <c r="V209" s="14">
        <f t="shared" si="108"/>
        <v>-6.5299747245288637</v>
      </c>
      <c r="W209" s="14">
        <f t="shared" si="109"/>
        <v>100.3662186338739</v>
      </c>
      <c r="X209" s="11">
        <f t="shared" si="110"/>
        <v>0.500368038003145</v>
      </c>
      <c r="Y209" s="11">
        <f t="shared" si="111"/>
        <v>0.22157298624238414</v>
      </c>
      <c r="Z209" s="11">
        <f t="shared" si="112"/>
        <v>0.77916308976390569</v>
      </c>
      <c r="AA209" s="14">
        <f t="shared" si="113"/>
        <v>802.92974907099119</v>
      </c>
      <c r="AB209" s="14">
        <f t="shared" si="114"/>
        <v>719.47002527547102</v>
      </c>
      <c r="AC209" s="14">
        <f t="shared" si="115"/>
        <v>-0.13249368113224591</v>
      </c>
      <c r="AD209" s="14">
        <f t="shared" si="90"/>
        <v>5.8003274542147381</v>
      </c>
      <c r="AE209" s="14">
        <f t="shared" si="116"/>
        <v>84.199672545785262</v>
      </c>
      <c r="AF209" s="14">
        <f t="shared" si="117"/>
        <v>1.6394013581656256E-3</v>
      </c>
      <c r="AG209" s="14">
        <f t="shared" si="118"/>
        <v>84.201311947143424</v>
      </c>
      <c r="AH209" s="14">
        <f t="shared" si="91"/>
        <v>178.76207218645743</v>
      </c>
    </row>
    <row r="210" spans="4:34" x14ac:dyDescent="0.3">
      <c r="D210" s="10">
        <f t="shared" si="119"/>
        <v>41848</v>
      </c>
      <c r="E210" s="11">
        <f t="shared" si="92"/>
        <v>0.5</v>
      </c>
      <c r="F210" s="12">
        <f t="shared" si="93"/>
        <v>2456866.6666666665</v>
      </c>
      <c r="G210" s="13">
        <f t="shared" si="94"/>
        <v>0.14569929272187573</v>
      </c>
      <c r="I210" s="14">
        <f t="shared" si="95"/>
        <v>125.75316811045741</v>
      </c>
      <c r="J210" s="14">
        <f t="shared" si="96"/>
        <v>5602.5652726494491</v>
      </c>
      <c r="K210" s="14">
        <f t="shared" si="97"/>
        <v>1.6702506549208282E-2</v>
      </c>
      <c r="L210" s="14">
        <f t="shared" si="98"/>
        <v>-0.72054013052172605</v>
      </c>
      <c r="M210" s="14">
        <f t="shared" si="99"/>
        <v>125.03262797993568</v>
      </c>
      <c r="N210" s="14">
        <f t="shared" si="100"/>
        <v>5601.8447325189272</v>
      </c>
      <c r="O210" s="14">
        <f t="shared" si="101"/>
        <v>1.0154649939686855</v>
      </c>
      <c r="P210" s="14">
        <f t="shared" si="102"/>
        <v>125.0288239167546</v>
      </c>
      <c r="Q210" s="14">
        <f t="shared" si="103"/>
        <v>23.437396411303901</v>
      </c>
      <c r="R210" s="14">
        <f t="shared" si="104"/>
        <v>23.435044089851321</v>
      </c>
      <c r="S210" s="14">
        <f t="shared" si="105"/>
        <v>127.37898790032776</v>
      </c>
      <c r="T210" s="14">
        <f t="shared" si="106"/>
        <v>19.006138969626996</v>
      </c>
      <c r="U210" s="14">
        <f t="shared" si="107"/>
        <v>4.3018492196229968E-2</v>
      </c>
      <c r="V210" s="14">
        <f t="shared" si="108"/>
        <v>-6.5161958466073209</v>
      </c>
      <c r="W210" s="14">
        <f t="shared" si="109"/>
        <v>100.24355172938753</v>
      </c>
      <c r="X210" s="11">
        <f t="shared" si="110"/>
        <v>0.50035846933792183</v>
      </c>
      <c r="Y210" s="11">
        <f t="shared" si="111"/>
        <v>0.22190415897851198</v>
      </c>
      <c r="Z210" s="11">
        <f t="shared" si="112"/>
        <v>0.77881277969733165</v>
      </c>
      <c r="AA210" s="14">
        <f t="shared" si="113"/>
        <v>801.94841383510027</v>
      </c>
      <c r="AB210" s="14">
        <f t="shared" si="114"/>
        <v>719.48380415339261</v>
      </c>
      <c r="AC210" s="14">
        <f t="shared" si="115"/>
        <v>-0.12904896165184709</v>
      </c>
      <c r="AD210" s="14">
        <f t="shared" si="90"/>
        <v>6.0283466263637377</v>
      </c>
      <c r="AE210" s="14">
        <f t="shared" si="116"/>
        <v>83.971653373636258</v>
      </c>
      <c r="AF210" s="14">
        <f t="shared" si="117"/>
        <v>1.7043158855851658E-3</v>
      </c>
      <c r="AG210" s="14">
        <f t="shared" si="118"/>
        <v>83.973357689521848</v>
      </c>
      <c r="AH210" s="14">
        <f t="shared" si="91"/>
        <v>178.83811285794684</v>
      </c>
    </row>
    <row r="211" spans="4:34" x14ac:dyDescent="0.3">
      <c r="D211" s="10">
        <f t="shared" si="119"/>
        <v>41849</v>
      </c>
      <c r="E211" s="11">
        <f t="shared" si="92"/>
        <v>0.5</v>
      </c>
      <c r="F211" s="12">
        <f t="shared" si="93"/>
        <v>2456867.6666666665</v>
      </c>
      <c r="G211" s="13">
        <f t="shared" si="94"/>
        <v>0.14572667122974706</v>
      </c>
      <c r="I211" s="14">
        <f t="shared" si="95"/>
        <v>126.73881547304154</v>
      </c>
      <c r="J211" s="14">
        <f t="shared" si="96"/>
        <v>5603.5508729299472</v>
      </c>
      <c r="K211" s="14">
        <f t="shared" si="97"/>
        <v>1.6702505397287029E-2</v>
      </c>
      <c r="L211" s="14">
        <f t="shared" si="98"/>
        <v>-0.75036116163058086</v>
      </c>
      <c r="M211" s="14">
        <f t="shared" si="99"/>
        <v>125.98845431141096</v>
      </c>
      <c r="N211" s="14">
        <f t="shared" si="100"/>
        <v>5602.8005117683169</v>
      </c>
      <c r="O211" s="14">
        <f t="shared" si="101"/>
        <v>1.0153558501330149</v>
      </c>
      <c r="P211" s="14">
        <f t="shared" si="102"/>
        <v>125.98464618805393</v>
      </c>
      <c r="Q211" s="14">
        <f t="shared" si="103"/>
        <v>23.437396055268792</v>
      </c>
      <c r="R211" s="14">
        <f t="shared" si="104"/>
        <v>23.435042801323064</v>
      </c>
      <c r="S211" s="14">
        <f t="shared" si="105"/>
        <v>128.35864994426473</v>
      </c>
      <c r="T211" s="14">
        <f t="shared" si="106"/>
        <v>18.772788965367159</v>
      </c>
      <c r="U211" s="14">
        <f t="shared" si="107"/>
        <v>4.3018487331139707E-2</v>
      </c>
      <c r="V211" s="14">
        <f t="shared" si="108"/>
        <v>-6.4923497258879603</v>
      </c>
      <c r="W211" s="14">
        <f t="shared" si="109"/>
        <v>100.11849090019113</v>
      </c>
      <c r="X211" s="11">
        <f t="shared" si="110"/>
        <v>0.50034190953186664</v>
      </c>
      <c r="Y211" s="11">
        <f t="shared" si="111"/>
        <v>0.22223499036466904</v>
      </c>
      <c r="Z211" s="11">
        <f t="shared" si="112"/>
        <v>0.77844882869906418</v>
      </c>
      <c r="AA211" s="14">
        <f t="shared" si="113"/>
        <v>800.94792720152907</v>
      </c>
      <c r="AB211" s="14">
        <f t="shared" si="114"/>
        <v>719.50765027411217</v>
      </c>
      <c r="AC211" s="14">
        <f t="shared" si="115"/>
        <v>-0.12308743147195855</v>
      </c>
      <c r="AD211" s="14">
        <f t="shared" si="90"/>
        <v>6.2615510344317107</v>
      </c>
      <c r="AE211" s="14">
        <f t="shared" si="116"/>
        <v>83.738448965568296</v>
      </c>
      <c r="AF211" s="14">
        <f t="shared" si="117"/>
        <v>1.7707628652070579E-3</v>
      </c>
      <c r="AG211" s="14">
        <f t="shared" si="118"/>
        <v>83.740219728433502</v>
      </c>
      <c r="AH211" s="14">
        <f t="shared" si="91"/>
        <v>178.93142911265966</v>
      </c>
    </row>
    <row r="212" spans="4:34" x14ac:dyDescent="0.3">
      <c r="D212" s="10">
        <f t="shared" si="119"/>
        <v>41850</v>
      </c>
      <c r="E212" s="11">
        <f t="shared" si="92"/>
        <v>0.5</v>
      </c>
      <c r="F212" s="12">
        <f t="shared" si="93"/>
        <v>2456868.6666666665</v>
      </c>
      <c r="G212" s="13">
        <f t="shared" si="94"/>
        <v>0.14575404973761838</v>
      </c>
      <c r="I212" s="14">
        <f t="shared" si="95"/>
        <v>127.72446283562567</v>
      </c>
      <c r="J212" s="14">
        <f t="shared" si="96"/>
        <v>5604.5364732104454</v>
      </c>
      <c r="K212" s="14">
        <f t="shared" si="97"/>
        <v>1.6702504245365589E-2</v>
      </c>
      <c r="L212" s="14">
        <f t="shared" si="98"/>
        <v>-0.77997250168836385</v>
      </c>
      <c r="M212" s="14">
        <f t="shared" si="99"/>
        <v>126.94449033393731</v>
      </c>
      <c r="N212" s="14">
        <f t="shared" si="100"/>
        <v>5603.7565007087569</v>
      </c>
      <c r="O212" s="14">
        <f t="shared" si="101"/>
        <v>1.0152422869668982</v>
      </c>
      <c r="P212" s="14">
        <f t="shared" si="102"/>
        <v>126.94067814879686</v>
      </c>
      <c r="Q212" s="14">
        <f t="shared" si="103"/>
        <v>23.437395699233686</v>
      </c>
      <c r="R212" s="14">
        <f t="shared" si="104"/>
        <v>23.435041514804908</v>
      </c>
      <c r="S212" s="14">
        <f t="shared" si="105"/>
        <v>129.33578806936137</v>
      </c>
      <c r="T212" s="14">
        <f t="shared" si="106"/>
        <v>18.534296598303573</v>
      </c>
      <c r="U212" s="14">
        <f t="shared" si="107"/>
        <v>4.301848247363927E-2</v>
      </c>
      <c r="V212" s="14">
        <f t="shared" si="108"/>
        <v>-6.4584002722722706</v>
      </c>
      <c r="W212" s="14">
        <f t="shared" si="109"/>
        <v>99.99109830714643</v>
      </c>
      <c r="X212" s="11">
        <f t="shared" si="110"/>
        <v>0.50031833352241128</v>
      </c>
      <c r="Y212" s="11">
        <f t="shared" si="111"/>
        <v>0.22256528266922673</v>
      </c>
      <c r="Z212" s="11">
        <f t="shared" si="112"/>
        <v>0.77807138437559586</v>
      </c>
      <c r="AA212" s="14">
        <f t="shared" si="113"/>
        <v>799.92878645717144</v>
      </c>
      <c r="AB212" s="14">
        <f t="shared" si="114"/>
        <v>719.54159972772777</v>
      </c>
      <c r="AC212" s="14">
        <f t="shared" si="115"/>
        <v>-0.11460006806805723</v>
      </c>
      <c r="AD212" s="14">
        <f t="shared" si="90"/>
        <v>6.4998732089561164</v>
      </c>
      <c r="AE212" s="14">
        <f t="shared" si="116"/>
        <v>83.500126791043883</v>
      </c>
      <c r="AF212" s="14">
        <f t="shared" si="117"/>
        <v>1.838729188316054E-3</v>
      </c>
      <c r="AG212" s="14">
        <f t="shared" si="118"/>
        <v>83.501965520232204</v>
      </c>
      <c r="AH212" s="14">
        <f t="shared" si="91"/>
        <v>179.04010419081055</v>
      </c>
    </row>
    <row r="213" spans="4:34" x14ac:dyDescent="0.3">
      <c r="D213" s="10">
        <f t="shared" si="119"/>
        <v>41851</v>
      </c>
      <c r="E213" s="11">
        <f t="shared" si="92"/>
        <v>0.5</v>
      </c>
      <c r="F213" s="12">
        <f t="shared" si="93"/>
        <v>2456869.6666666665</v>
      </c>
      <c r="G213" s="13">
        <f t="shared" si="94"/>
        <v>0.1457814282454897</v>
      </c>
      <c r="I213" s="14">
        <f t="shared" si="95"/>
        <v>128.71011019820889</v>
      </c>
      <c r="J213" s="14">
        <f t="shared" si="96"/>
        <v>5605.5220734909444</v>
      </c>
      <c r="K213" s="14">
        <f t="shared" si="97"/>
        <v>1.6702503093443958E-2</v>
      </c>
      <c r="L213" s="14">
        <f t="shared" si="98"/>
        <v>-0.80936578539609927</v>
      </c>
      <c r="M213" s="14">
        <f t="shared" si="99"/>
        <v>127.9007444128128</v>
      </c>
      <c r="N213" s="14">
        <f t="shared" si="100"/>
        <v>5604.7127077055484</v>
      </c>
      <c r="O213" s="14">
        <f t="shared" si="101"/>
        <v>1.0151243351003494</v>
      </c>
      <c r="P213" s="14">
        <f t="shared" si="102"/>
        <v>127.89692816428496</v>
      </c>
      <c r="Q213" s="14">
        <f t="shared" si="103"/>
        <v>23.437395343198578</v>
      </c>
      <c r="R213" s="14">
        <f t="shared" si="104"/>
        <v>23.435040230297641</v>
      </c>
      <c r="S213" s="14">
        <f t="shared" si="105"/>
        <v>130.31039626594225</v>
      </c>
      <c r="T213" s="14">
        <f t="shared" si="106"/>
        <v>18.29073994525481</v>
      </c>
      <c r="U213" s="14">
        <f t="shared" si="107"/>
        <v>4.3018477623731656E-2</v>
      </c>
      <c r="V213" s="14">
        <f t="shared" si="108"/>
        <v>-6.4143247468581261</v>
      </c>
      <c r="W213" s="14">
        <f t="shared" si="109"/>
        <v>99.861435826347503</v>
      </c>
      <c r="X213" s="11">
        <f t="shared" si="110"/>
        <v>0.50028772551865153</v>
      </c>
      <c r="Y213" s="11">
        <f t="shared" si="111"/>
        <v>0.22289484822324185</v>
      </c>
      <c r="Z213" s="11">
        <f t="shared" si="112"/>
        <v>0.77768060281406126</v>
      </c>
      <c r="AA213" s="14">
        <f t="shared" si="113"/>
        <v>798.89148661078002</v>
      </c>
      <c r="AB213" s="14">
        <f t="shared" si="114"/>
        <v>719.58567525314174</v>
      </c>
      <c r="AC213" s="14">
        <f t="shared" si="115"/>
        <v>-0.10358118671456396</v>
      </c>
      <c r="AD213" s="14">
        <f t="shared" si="90"/>
        <v>6.7432460635689813</v>
      </c>
      <c r="AE213" s="14">
        <f t="shared" si="116"/>
        <v>83.256753936431025</v>
      </c>
      <c r="AF213" s="14">
        <f t="shared" si="117"/>
        <v>1.9082021860926763E-3</v>
      </c>
      <c r="AG213" s="14">
        <f t="shared" si="118"/>
        <v>83.258662138617112</v>
      </c>
      <c r="AH213" s="14">
        <f t="shared" si="91"/>
        <v>179.16239957836251</v>
      </c>
    </row>
    <row r="214" spans="4:34" x14ac:dyDescent="0.3">
      <c r="D214" s="10">
        <f t="shared" si="119"/>
        <v>41852</v>
      </c>
      <c r="E214" s="11">
        <f t="shared" si="92"/>
        <v>0.5</v>
      </c>
      <c r="F214" s="12">
        <f t="shared" si="93"/>
        <v>2456870.6666666665</v>
      </c>
      <c r="G214" s="13">
        <f t="shared" si="94"/>
        <v>0.14580880675336103</v>
      </c>
      <c r="I214" s="14">
        <f t="shared" si="95"/>
        <v>129.69575756079394</v>
      </c>
      <c r="J214" s="14">
        <f t="shared" si="96"/>
        <v>5606.5076737714417</v>
      </c>
      <c r="K214" s="14">
        <f t="shared" si="97"/>
        <v>1.670250194152214E-2</v>
      </c>
      <c r="L214" s="14">
        <f t="shared" si="98"/>
        <v>-0.83853269786897044</v>
      </c>
      <c r="M214" s="14">
        <f t="shared" si="99"/>
        <v>128.85722486292497</v>
      </c>
      <c r="N214" s="14">
        <f t="shared" si="100"/>
        <v>5605.669141073573</v>
      </c>
      <c r="O214" s="14">
        <f t="shared" si="101"/>
        <v>1.0150020263692148</v>
      </c>
      <c r="P214" s="14">
        <f t="shared" si="102"/>
        <v>128.85340454940922</v>
      </c>
      <c r="Q214" s="14">
        <f t="shared" si="103"/>
        <v>23.437394987163469</v>
      </c>
      <c r="R214" s="14">
        <f t="shared" si="104"/>
        <v>23.43503894780206</v>
      </c>
      <c r="S214" s="14">
        <f t="shared" si="105"/>
        <v>131.28247174496053</v>
      </c>
      <c r="T214" s="14">
        <f t="shared" si="106"/>
        <v>18.042197953483086</v>
      </c>
      <c r="U214" s="14">
        <f t="shared" si="107"/>
        <v>4.3018472781419827E-2</v>
      </c>
      <c r="V214" s="14">
        <f t="shared" si="108"/>
        <v>-6.3601136194637915</v>
      </c>
      <c r="W214" s="14">
        <f t="shared" si="109"/>
        <v>99.729564973576274</v>
      </c>
      <c r="X214" s="11">
        <f t="shared" si="110"/>
        <v>0.50025007890240547</v>
      </c>
      <c r="Y214" s="11">
        <f t="shared" si="111"/>
        <v>0.22322350953136025</v>
      </c>
      <c r="Z214" s="11">
        <f t="shared" si="112"/>
        <v>0.77727664827345067</v>
      </c>
      <c r="AA214" s="14">
        <f t="shared" si="113"/>
        <v>797.83651978861019</v>
      </c>
      <c r="AB214" s="14">
        <f t="shared" si="114"/>
        <v>719.63988638053615</v>
      </c>
      <c r="AC214" s="14">
        <f t="shared" si="115"/>
        <v>-9.002840486596142E-2</v>
      </c>
      <c r="AD214" s="14">
        <f t="shared" si="90"/>
        <v>6.9916026643208493</v>
      </c>
      <c r="AE214" s="14">
        <f t="shared" si="116"/>
        <v>83.008397335679149</v>
      </c>
      <c r="AF214" s="14">
        <f t="shared" si="117"/>
        <v>1.9791695723756289E-3</v>
      </c>
      <c r="AG214" s="14">
        <f t="shared" si="118"/>
        <v>83.010376505251529</v>
      </c>
      <c r="AH214" s="14">
        <f t="shared" si="91"/>
        <v>179.29673859158015</v>
      </c>
    </row>
    <row r="215" spans="4:34" x14ac:dyDescent="0.3">
      <c r="D215" s="10">
        <f t="shared" si="119"/>
        <v>41853</v>
      </c>
      <c r="E215" s="11">
        <f t="shared" si="92"/>
        <v>0.5</v>
      </c>
      <c r="F215" s="12">
        <f t="shared" si="93"/>
        <v>2456871.6666666665</v>
      </c>
      <c r="G215" s="13">
        <f t="shared" si="94"/>
        <v>0.14583618526123235</v>
      </c>
      <c r="I215" s="14">
        <f t="shared" si="95"/>
        <v>130.68140492337898</v>
      </c>
      <c r="J215" s="14">
        <f t="shared" si="96"/>
        <v>5607.4932740519389</v>
      </c>
      <c r="K215" s="14">
        <f t="shared" si="97"/>
        <v>1.670250078960013E-2</v>
      </c>
      <c r="L215" s="14">
        <f t="shared" si="98"/>
        <v>-0.86746497665756728</v>
      </c>
      <c r="M215" s="14">
        <f t="shared" si="99"/>
        <v>129.8139399467214</v>
      </c>
      <c r="N215" s="14">
        <f t="shared" si="100"/>
        <v>5606.6258090752817</v>
      </c>
      <c r="O215" s="14">
        <f t="shared" si="101"/>
        <v>1.0148753938091057</v>
      </c>
      <c r="P215" s="14">
        <f t="shared" si="102"/>
        <v>129.81011556662071</v>
      </c>
      <c r="Q215" s="14">
        <f t="shared" si="103"/>
        <v>23.43739463112836</v>
      </c>
      <c r="R215" s="14">
        <f t="shared" si="104"/>
        <v>23.435037667318955</v>
      </c>
      <c r="S215" s="14">
        <f t="shared" si="105"/>
        <v>132.25201490002115</v>
      </c>
      <c r="T215" s="14">
        <f t="shared" si="106"/>
        <v>17.788750388979228</v>
      </c>
      <c r="U215" s="14">
        <f t="shared" si="107"/>
        <v>4.3018467946706794E-2</v>
      </c>
      <c r="V215" s="14">
        <f t="shared" si="108"/>
        <v>-6.2957704054890362</v>
      </c>
      <c r="W215" s="14">
        <f t="shared" si="109"/>
        <v>99.595546833083233</v>
      </c>
      <c r="X215" s="11">
        <f t="shared" si="110"/>
        <v>0.50020539611492298</v>
      </c>
      <c r="Y215" s="11">
        <f t="shared" si="111"/>
        <v>0.22355109935635842</v>
      </c>
      <c r="Z215" s="11">
        <f t="shared" si="112"/>
        <v>0.77685969287348755</v>
      </c>
      <c r="AA215" s="14">
        <f t="shared" si="113"/>
        <v>796.76437466466587</v>
      </c>
      <c r="AB215" s="14">
        <f t="shared" si="114"/>
        <v>719.70422959451093</v>
      </c>
      <c r="AC215" s="14">
        <f t="shared" si="115"/>
        <v>-7.3942601372266381E-2</v>
      </c>
      <c r="AD215" s="14">
        <f t="shared" si="90"/>
        <v>7.2448760314694773</v>
      </c>
      <c r="AE215" s="14">
        <f t="shared" si="116"/>
        <v>82.755123968530526</v>
      </c>
      <c r="AF215" s="14">
        <f t="shared" si="117"/>
        <v>2.0516193951475494E-3</v>
      </c>
      <c r="AG215" s="14">
        <f t="shared" si="118"/>
        <v>82.757175587925673</v>
      </c>
      <c r="AH215" s="14">
        <f t="shared" si="91"/>
        <v>179.44169126908173</v>
      </c>
    </row>
    <row r="216" spans="4:34" x14ac:dyDescent="0.3">
      <c r="D216" s="10">
        <f t="shared" si="119"/>
        <v>41854</v>
      </c>
      <c r="E216" s="11">
        <f t="shared" si="92"/>
        <v>0.5</v>
      </c>
      <c r="F216" s="12">
        <f t="shared" si="93"/>
        <v>2456872.6666666665</v>
      </c>
      <c r="G216" s="13">
        <f t="shared" si="94"/>
        <v>0.14586356376910367</v>
      </c>
      <c r="I216" s="14">
        <f t="shared" si="95"/>
        <v>131.66705228596493</v>
      </c>
      <c r="J216" s="14">
        <f t="shared" si="96"/>
        <v>5608.478874332437</v>
      </c>
      <c r="K216" s="14">
        <f t="shared" si="97"/>
        <v>1.670249963767793E-2</v>
      </c>
      <c r="L216" s="14">
        <f t="shared" si="98"/>
        <v>-0.89615441376785554</v>
      </c>
      <c r="M216" s="14">
        <f t="shared" si="99"/>
        <v>130.77089787219708</v>
      </c>
      <c r="N216" s="14">
        <f t="shared" si="100"/>
        <v>5607.5827199186688</v>
      </c>
      <c r="O216" s="14">
        <f t="shared" si="101"/>
        <v>1.0147444716490794</v>
      </c>
      <c r="P216" s="14">
        <f t="shared" si="102"/>
        <v>130.76706942391786</v>
      </c>
      <c r="Q216" s="14">
        <f t="shared" si="103"/>
        <v>23.437394275093251</v>
      </c>
      <c r="R216" s="14">
        <f t="shared" si="104"/>
        <v>23.435036388849117</v>
      </c>
      <c r="S216" s="14">
        <f t="shared" si="105"/>
        <v>133.21902926568771</v>
      </c>
      <c r="T216" s="14">
        <f t="shared" si="106"/>
        <v>17.530477786370469</v>
      </c>
      <c r="U216" s="14">
        <f t="shared" si="107"/>
        <v>4.3018463119595535E-2</v>
      </c>
      <c r="V216" s="14">
        <f t="shared" si="108"/>
        <v>-6.2213114832991039</v>
      </c>
      <c r="W216" s="14">
        <f t="shared" si="109"/>
        <v>99.459441990737105</v>
      </c>
      <c r="X216" s="11">
        <f t="shared" si="110"/>
        <v>0.50015368853006881</v>
      </c>
      <c r="Y216" s="11">
        <f t="shared" si="111"/>
        <v>0.22387746077802134</v>
      </c>
      <c r="Z216" s="11">
        <f t="shared" si="112"/>
        <v>0.77642991628211633</v>
      </c>
      <c r="AA216" s="14">
        <f t="shared" si="113"/>
        <v>795.67553592589684</v>
      </c>
      <c r="AB216" s="14">
        <f t="shared" si="114"/>
        <v>719.77868851670087</v>
      </c>
      <c r="AC216" s="14">
        <f t="shared" si="115"/>
        <v>-5.5327870824783076E-2</v>
      </c>
      <c r="AD216" s="14">
        <f t="shared" si="90"/>
        <v>7.5029989697890738</v>
      </c>
      <c r="AE216" s="14">
        <f t="shared" si="116"/>
        <v>82.497001030210924</v>
      </c>
      <c r="AF216" s="14">
        <f t="shared" si="117"/>
        <v>2.1255399956051912E-3</v>
      </c>
      <c r="AG216" s="14">
        <f t="shared" si="118"/>
        <v>82.499126570206528</v>
      </c>
      <c r="AH216" s="14">
        <f t="shared" si="91"/>
        <v>179.59596053713983</v>
      </c>
    </row>
    <row r="217" spans="4:34" x14ac:dyDescent="0.3">
      <c r="D217" s="10">
        <f t="shared" si="119"/>
        <v>41855</v>
      </c>
      <c r="E217" s="11">
        <f t="shared" si="92"/>
        <v>0.5</v>
      </c>
      <c r="F217" s="12">
        <f t="shared" si="93"/>
        <v>2456873.6666666665</v>
      </c>
      <c r="G217" s="13">
        <f t="shared" si="94"/>
        <v>0.14589094227697499</v>
      </c>
      <c r="I217" s="14">
        <f t="shared" si="95"/>
        <v>132.65269964855179</v>
      </c>
      <c r="J217" s="14">
        <f t="shared" si="96"/>
        <v>5609.4644746129334</v>
      </c>
      <c r="K217" s="14">
        <f t="shared" si="97"/>
        <v>1.670249848575554E-2</v>
      </c>
      <c r="L217" s="14">
        <f t="shared" si="98"/>
        <v>-0.92459285768018051</v>
      </c>
      <c r="M217" s="14">
        <f t="shared" si="99"/>
        <v>131.72810679087161</v>
      </c>
      <c r="N217" s="14">
        <f t="shared" si="100"/>
        <v>5608.5398817552532</v>
      </c>
      <c r="O217" s="14">
        <f t="shared" si="101"/>
        <v>1.0146092953050612</v>
      </c>
      <c r="P217" s="14">
        <f t="shared" si="102"/>
        <v>131.72427427282375</v>
      </c>
      <c r="Q217" s="14">
        <f t="shared" si="103"/>
        <v>23.437393919058142</v>
      </c>
      <c r="R217" s="14">
        <f t="shared" si="104"/>
        <v>23.435035112393329</v>
      </c>
      <c r="S217" s="14">
        <f t="shared" si="105"/>
        <v>134.1835214723335</v>
      </c>
      <c r="T217" s="14">
        <f t="shared" si="106"/>
        <v>17.267461400523324</v>
      </c>
      <c r="U217" s="14">
        <f t="shared" si="107"/>
        <v>4.3018458300089005E-2</v>
      </c>
      <c r="V217" s="14">
        <f t="shared" si="108"/>
        <v>-6.1367658933570555</v>
      </c>
      <c r="W217" s="14">
        <f t="shared" si="109"/>
        <v>99.32131047157327</v>
      </c>
      <c r="X217" s="11">
        <f t="shared" si="110"/>
        <v>0.50009497631483124</v>
      </c>
      <c r="Y217" s="11">
        <f t="shared" si="111"/>
        <v>0.22420244722712768</v>
      </c>
      <c r="Z217" s="11">
        <f t="shared" si="112"/>
        <v>0.77598750540253469</v>
      </c>
      <c r="AA217" s="14">
        <f t="shared" si="113"/>
        <v>794.57048377258616</v>
      </c>
      <c r="AB217" s="14">
        <f t="shared" si="114"/>
        <v>719.86323410664295</v>
      </c>
      <c r="AC217" s="14">
        <f t="shared" si="115"/>
        <v>-3.4191473339262757E-2</v>
      </c>
      <c r="AD217" s="14">
        <f t="shared" si="90"/>
        <v>7.7659039238479668</v>
      </c>
      <c r="AE217" s="14">
        <f t="shared" si="116"/>
        <v>82.234096076152028</v>
      </c>
      <c r="AF217" s="14">
        <f t="shared" si="117"/>
        <v>2.2009199737860409E-3</v>
      </c>
      <c r="AG217" s="14">
        <f t="shared" si="118"/>
        <v>82.236296996125816</v>
      </c>
      <c r="AH217" s="14">
        <f t="shared" si="91"/>
        <v>179.75836959115168</v>
      </c>
    </row>
    <row r="218" spans="4:34" x14ac:dyDescent="0.3">
      <c r="D218" s="10">
        <f t="shared" si="119"/>
        <v>41856</v>
      </c>
      <c r="E218" s="11">
        <f t="shared" si="92"/>
        <v>0.5</v>
      </c>
      <c r="F218" s="12">
        <f t="shared" si="93"/>
        <v>2456874.6666666665</v>
      </c>
      <c r="G218" s="13">
        <f t="shared" si="94"/>
        <v>0.14591832078484632</v>
      </c>
      <c r="I218" s="14">
        <f t="shared" si="95"/>
        <v>133.63834701113865</v>
      </c>
      <c r="J218" s="14">
        <f t="shared" si="96"/>
        <v>5610.4500748934306</v>
      </c>
      <c r="K218" s="14">
        <f t="shared" si="97"/>
        <v>1.6702497333832958E-2</v>
      </c>
      <c r="L218" s="14">
        <f t="shared" si="98"/>
        <v>-0.95277221536740175</v>
      </c>
      <c r="M218" s="14">
        <f t="shared" si="99"/>
        <v>132.68557479577126</v>
      </c>
      <c r="N218" s="14">
        <f t="shared" si="100"/>
        <v>5609.4973026780635</v>
      </c>
      <c r="O218" s="14">
        <f t="shared" si="101"/>
        <v>1.0144699013730127</v>
      </c>
      <c r="P218" s="14">
        <f t="shared" si="102"/>
        <v>132.68173820636815</v>
      </c>
      <c r="Q218" s="14">
        <f t="shared" si="103"/>
        <v>23.437393563023033</v>
      </c>
      <c r="R218" s="14">
        <f t="shared" si="104"/>
        <v>23.435033837952385</v>
      </c>
      <c r="S218" s="14">
        <f t="shared" si="105"/>
        <v>135.14550119783138</v>
      </c>
      <c r="T218" s="14">
        <f t="shared" si="106"/>
        <v>16.999783159895383</v>
      </c>
      <c r="U218" s="14">
        <f t="shared" si="107"/>
        <v>4.3018453488190209E-2</v>
      </c>
      <c r="V218" s="14">
        <f t="shared" si="108"/>
        <v>-6.0421751203756013</v>
      </c>
      <c r="W218" s="14">
        <f t="shared" si="109"/>
        <v>99.181211681745523</v>
      </c>
      <c r="X218" s="11">
        <f t="shared" si="110"/>
        <v>0.50002928827803861</v>
      </c>
      <c r="Y218" s="11">
        <f t="shared" si="111"/>
        <v>0.2245259224954122</v>
      </c>
      <c r="Z218" s="11">
        <f t="shared" si="112"/>
        <v>0.77553265406066507</v>
      </c>
      <c r="AA218" s="14">
        <f t="shared" si="113"/>
        <v>793.44969345396419</v>
      </c>
      <c r="AB218" s="14">
        <f t="shared" si="114"/>
        <v>719.95782487962424</v>
      </c>
      <c r="AC218" s="14">
        <f t="shared" si="115"/>
        <v>-1.0543780093939858E-2</v>
      </c>
      <c r="AD218" s="14">
        <f t="shared" si="90"/>
        <v>8.033522855102385</v>
      </c>
      <c r="AE218" s="14">
        <f t="shared" si="116"/>
        <v>81.96647714489761</v>
      </c>
      <c r="AF218" s="14">
        <f t="shared" si="117"/>
        <v>2.2777481598371505E-3</v>
      </c>
      <c r="AG218" s="14">
        <f t="shared" si="118"/>
        <v>81.968754893057451</v>
      </c>
      <c r="AH218" s="14">
        <f t="shared" si="91"/>
        <v>179.92785042324408</v>
      </c>
    </row>
    <row r="219" spans="4:34" x14ac:dyDescent="0.3">
      <c r="D219" s="10">
        <f t="shared" si="119"/>
        <v>41857</v>
      </c>
      <c r="E219" s="11">
        <f t="shared" si="92"/>
        <v>0.5</v>
      </c>
      <c r="F219" s="12">
        <f t="shared" si="93"/>
        <v>2456875.6666666665</v>
      </c>
      <c r="G219" s="13">
        <f t="shared" si="94"/>
        <v>0.14594569929271764</v>
      </c>
      <c r="I219" s="14">
        <f t="shared" si="95"/>
        <v>134.62399437372551</v>
      </c>
      <c r="J219" s="14">
        <f t="shared" si="96"/>
        <v>5611.4356751739269</v>
      </c>
      <c r="K219" s="14">
        <f t="shared" si="97"/>
        <v>1.6702496181910189E-2</v>
      </c>
      <c r="L219" s="14">
        <f t="shared" si="98"/>
        <v>-0.98068445431121465</v>
      </c>
      <c r="M219" s="14">
        <f t="shared" si="99"/>
        <v>133.64330991941429</v>
      </c>
      <c r="N219" s="14">
        <f t="shared" si="100"/>
        <v>5610.454990719616</v>
      </c>
      <c r="O219" s="14">
        <f t="shared" si="101"/>
        <v>1.014326327621843</v>
      </c>
      <c r="P219" s="14">
        <f t="shared" si="102"/>
        <v>133.63946925707279</v>
      </c>
      <c r="Q219" s="14">
        <f t="shared" si="103"/>
        <v>23.437393206987927</v>
      </c>
      <c r="R219" s="14">
        <f t="shared" si="104"/>
        <v>23.43503256552707</v>
      </c>
      <c r="S219" s="14">
        <f t="shared" si="105"/>
        <v>136.10498111636113</v>
      </c>
      <c r="T219" s="14">
        <f t="shared" si="106"/>
        <v>16.727525621685839</v>
      </c>
      <c r="U219" s="14">
        <f t="shared" si="107"/>
        <v>4.3018448683902089E-2</v>
      </c>
      <c r="V219" s="14">
        <f t="shared" si="108"/>
        <v>-5.9375928597973955</v>
      </c>
      <c r="W219" s="14">
        <f t="shared" si="109"/>
        <v>99.039204354869071</v>
      </c>
      <c r="X219" s="11">
        <f t="shared" si="110"/>
        <v>0.49995666170819264</v>
      </c>
      <c r="Y219" s="11">
        <f t="shared" si="111"/>
        <v>0.22484776072244522</v>
      </c>
      <c r="Z219" s="11">
        <f t="shared" si="112"/>
        <v>0.77506556269394011</v>
      </c>
      <c r="AA219" s="14">
        <f t="shared" si="113"/>
        <v>792.31363483895257</v>
      </c>
      <c r="AB219" s="14">
        <f t="shared" si="114"/>
        <v>720.06240714020259</v>
      </c>
      <c r="AC219" s="14">
        <f t="shared" si="115"/>
        <v>1.5601785050648687E-2</v>
      </c>
      <c r="AD219" s="14">
        <f t="shared" si="90"/>
        <v>8.3057871380169512</v>
      </c>
      <c r="AE219" s="14">
        <f t="shared" si="116"/>
        <v>81.694212861983047</v>
      </c>
      <c r="AF219" s="14">
        <f t="shared" si="117"/>
        <v>2.3560135901149531E-3</v>
      </c>
      <c r="AG219" s="14">
        <f t="shared" si="118"/>
        <v>81.696568875573163</v>
      </c>
      <c r="AH219" s="14">
        <f t="shared" si="91"/>
        <v>180.10343341807621</v>
      </c>
    </row>
    <row r="220" spans="4:34" x14ac:dyDescent="0.3">
      <c r="D220" s="10">
        <f t="shared" si="119"/>
        <v>41858</v>
      </c>
      <c r="E220" s="11">
        <f t="shared" si="92"/>
        <v>0.5</v>
      </c>
      <c r="F220" s="12">
        <f t="shared" si="93"/>
        <v>2456876.6666666665</v>
      </c>
      <c r="G220" s="13">
        <f t="shared" si="94"/>
        <v>0.14597307780058896</v>
      </c>
      <c r="I220" s="14">
        <f t="shared" si="95"/>
        <v>135.60964173631328</v>
      </c>
      <c r="J220" s="14">
        <f t="shared" si="96"/>
        <v>5612.4212754544242</v>
      </c>
      <c r="K220" s="14">
        <f t="shared" si="97"/>
        <v>1.6702495029987229E-2</v>
      </c>
      <c r="L220" s="14">
        <f t="shared" si="98"/>
        <v>-1.0083216045174617</v>
      </c>
      <c r="M220" s="14">
        <f t="shared" si="99"/>
        <v>134.60132013179583</v>
      </c>
      <c r="N220" s="14">
        <f t="shared" si="100"/>
        <v>5611.4129538499064</v>
      </c>
      <c r="O220" s="14">
        <f t="shared" si="101"/>
        <v>1.014178612986057</v>
      </c>
      <c r="P220" s="14">
        <f t="shared" si="102"/>
        <v>134.59747539493628</v>
      </c>
      <c r="Q220" s="14">
        <f t="shared" si="103"/>
        <v>23.437392850952818</v>
      </c>
      <c r="R220" s="14">
        <f t="shared" si="104"/>
        <v>23.435031295118154</v>
      </c>
      <c r="S220" s="14">
        <f t="shared" si="105"/>
        <v>137.0619768446013</v>
      </c>
      <c r="T220" s="14">
        <f t="shared" si="106"/>
        <v>16.450771928828427</v>
      </c>
      <c r="U220" s="14">
        <f t="shared" si="107"/>
        <v>4.3018443887227566E-2</v>
      </c>
      <c r="V220" s="14">
        <f t="shared" si="108"/>
        <v>-5.8230847699344546</v>
      </c>
      <c r="W220" s="14">
        <f t="shared" si="109"/>
        <v>98.895346502725744</v>
      </c>
      <c r="X220" s="11">
        <f t="shared" si="110"/>
        <v>0.49987714220134338</v>
      </c>
      <c r="Y220" s="11">
        <f t="shared" si="111"/>
        <v>0.22516784636043852</v>
      </c>
      <c r="Z220" s="11">
        <f t="shared" si="112"/>
        <v>0.77458643804224825</v>
      </c>
      <c r="AA220" s="14">
        <f t="shared" si="113"/>
        <v>791.16277202180595</v>
      </c>
      <c r="AB220" s="14">
        <f t="shared" si="114"/>
        <v>720.17691523006556</v>
      </c>
      <c r="AC220" s="14">
        <f t="shared" si="115"/>
        <v>4.4228807516390134E-2</v>
      </c>
      <c r="AD220" s="14">
        <f t="shared" si="90"/>
        <v>8.5826274727527565</v>
      </c>
      <c r="AE220" s="14">
        <f t="shared" si="116"/>
        <v>81.417372527247238</v>
      </c>
      <c r="AF220" s="14">
        <f t="shared" si="117"/>
        <v>2.4357054873987622E-3</v>
      </c>
      <c r="AG220" s="14">
        <f t="shared" si="118"/>
        <v>81.419808232734638</v>
      </c>
      <c r="AH220" s="14">
        <f t="shared" si="91"/>
        <v>180.28423793070482</v>
      </c>
    </row>
    <row r="221" spans="4:34" x14ac:dyDescent="0.3">
      <c r="D221" s="10">
        <f t="shared" si="119"/>
        <v>41859</v>
      </c>
      <c r="E221" s="11">
        <f t="shared" si="92"/>
        <v>0.5</v>
      </c>
      <c r="F221" s="12">
        <f t="shared" si="93"/>
        <v>2456877.6666666665</v>
      </c>
      <c r="G221" s="13">
        <f t="shared" si="94"/>
        <v>0.14600045630846029</v>
      </c>
      <c r="I221" s="14">
        <f t="shared" si="95"/>
        <v>136.59528909890105</v>
      </c>
      <c r="J221" s="14">
        <f t="shared" si="96"/>
        <v>5613.4068757349205</v>
      </c>
      <c r="K221" s="14">
        <f t="shared" si="97"/>
        <v>1.6702493878064079E-2</v>
      </c>
      <c r="L221" s="14">
        <f t="shared" si="98"/>
        <v>-1.0356757605294065</v>
      </c>
      <c r="M221" s="14">
        <f t="shared" si="99"/>
        <v>135.55961333837163</v>
      </c>
      <c r="N221" s="14">
        <f t="shared" si="100"/>
        <v>5612.3711999743909</v>
      </c>
      <c r="O221" s="14">
        <f t="shared" si="101"/>
        <v>1.0140267975581445</v>
      </c>
      <c r="P221" s="14">
        <f t="shared" si="102"/>
        <v>135.55576452541786</v>
      </c>
      <c r="Q221" s="14">
        <f t="shared" si="103"/>
        <v>23.437392494917709</v>
      </c>
      <c r="R221" s="14">
        <f t="shared" si="104"/>
        <v>23.43503002672643</v>
      </c>
      <c r="S221" s="14">
        <f t="shared" si="105"/>
        <v>138.01650688557206</v>
      </c>
      <c r="T221" s="14">
        <f t="shared" si="106"/>
        <v>16.169605768861896</v>
      </c>
      <c r="U221" s="14">
        <f t="shared" si="107"/>
        <v>4.3018439098169638E-2</v>
      </c>
      <c r="V221" s="14">
        <f t="shared" si="108"/>
        <v>-5.6987282111266255</v>
      </c>
      <c r="W221" s="14">
        <f t="shared" si="109"/>
        <v>98.749695370286744</v>
      </c>
      <c r="X221" s="11">
        <f t="shared" si="110"/>
        <v>0.49979078347994904</v>
      </c>
      <c r="Y221" s="11">
        <f t="shared" si="111"/>
        <v>0.22548607411804145</v>
      </c>
      <c r="Z221" s="11">
        <f t="shared" si="112"/>
        <v>0.77409549284185664</v>
      </c>
      <c r="AA221" s="14">
        <f t="shared" si="113"/>
        <v>789.99756296229396</v>
      </c>
      <c r="AB221" s="14">
        <f t="shared" si="114"/>
        <v>720.30127178887324</v>
      </c>
      <c r="AC221" s="14">
        <f t="shared" si="115"/>
        <v>7.53179472183092E-2</v>
      </c>
      <c r="AD221" s="14">
        <f t="shared" si="90"/>
        <v>8.8639738122666252</v>
      </c>
      <c r="AE221" s="14">
        <f t="shared" si="116"/>
        <v>81.136026187733378</v>
      </c>
      <c r="AF221" s="14">
        <f t="shared" si="117"/>
        <v>2.5168132445867919E-3</v>
      </c>
      <c r="AG221" s="14">
        <f t="shared" si="118"/>
        <v>81.138543000977961</v>
      </c>
      <c r="AH221" s="14">
        <f t="shared" si="91"/>
        <v>180.46946377608728</v>
      </c>
    </row>
    <row r="222" spans="4:34" x14ac:dyDescent="0.3">
      <c r="D222" s="10">
        <f t="shared" si="119"/>
        <v>41860</v>
      </c>
      <c r="E222" s="11">
        <f t="shared" si="92"/>
        <v>0.5</v>
      </c>
      <c r="F222" s="12">
        <f t="shared" si="93"/>
        <v>2456878.6666666665</v>
      </c>
      <c r="G222" s="13">
        <f t="shared" si="94"/>
        <v>0.14602783481633158</v>
      </c>
      <c r="I222" s="14">
        <f t="shared" si="95"/>
        <v>137.58093646148882</v>
      </c>
      <c r="J222" s="14">
        <f t="shared" si="96"/>
        <v>5614.392476015415</v>
      </c>
      <c r="K222" s="14">
        <f t="shared" si="97"/>
        <v>1.6702492726140741E-2</v>
      </c>
      <c r="L222" s="14">
        <f t="shared" si="98"/>
        <v>-1.0627390834394819</v>
      </c>
      <c r="M222" s="14">
        <f t="shared" si="99"/>
        <v>136.51819737804934</v>
      </c>
      <c r="N222" s="14">
        <f t="shared" si="100"/>
        <v>5613.3297369319753</v>
      </c>
      <c r="O222" s="14">
        <f t="shared" si="101"/>
        <v>1.0138709225807065</v>
      </c>
      <c r="P222" s="14">
        <f t="shared" si="102"/>
        <v>136.51434448742862</v>
      </c>
      <c r="Q222" s="14">
        <f t="shared" si="103"/>
        <v>23.437392138882601</v>
      </c>
      <c r="R222" s="14">
        <f t="shared" si="104"/>
        <v>23.435028760352676</v>
      </c>
      <c r="S222" s="14">
        <f t="shared" si="105"/>
        <v>138.96859257039608</v>
      </c>
      <c r="T222" s="14">
        <f t="shared" si="106"/>
        <v>15.884111334703663</v>
      </c>
      <c r="U222" s="14">
        <f t="shared" si="107"/>
        <v>4.3018434316731226E-2</v>
      </c>
      <c r="V222" s="14">
        <f t="shared" si="108"/>
        <v>-5.5646119732874029</v>
      </c>
      <c r="W222" s="14">
        <f t="shared" si="109"/>
        <v>98.602307394991769</v>
      </c>
      <c r="X222" s="11">
        <f t="shared" si="110"/>
        <v>0.49969764720367177</v>
      </c>
      <c r="Y222" s="11">
        <f t="shared" si="111"/>
        <v>0.22580234888425019</v>
      </c>
      <c r="Z222" s="11">
        <f t="shared" si="112"/>
        <v>0.77359294552309343</v>
      </c>
      <c r="AA222" s="14">
        <f t="shared" si="113"/>
        <v>788.81845915993415</v>
      </c>
      <c r="AB222" s="14">
        <f t="shared" si="114"/>
        <v>720.43538802671264</v>
      </c>
      <c r="AC222" s="14">
        <f t="shared" si="115"/>
        <v>0.10884700667816105</v>
      </c>
      <c r="AD222" s="14">
        <f t="shared" si="90"/>
        <v>9.1497553019377804</v>
      </c>
      <c r="AE222" s="14">
        <f t="shared" si="116"/>
        <v>80.850244698062227</v>
      </c>
      <c r="AF222" s="14">
        <f t="shared" si="117"/>
        <v>2.5993264113211624E-3</v>
      </c>
      <c r="AG222" s="14">
        <f t="shared" si="118"/>
        <v>80.852844024473555</v>
      </c>
      <c r="AH222" s="14">
        <f t="shared" si="91"/>
        <v>180.65838353934532</v>
      </c>
    </row>
    <row r="223" spans="4:34" x14ac:dyDescent="0.3">
      <c r="D223" s="10">
        <f t="shared" si="119"/>
        <v>41861</v>
      </c>
      <c r="E223" s="11">
        <f t="shared" si="92"/>
        <v>0.5</v>
      </c>
      <c r="F223" s="12">
        <f t="shared" si="93"/>
        <v>2456879.6666666665</v>
      </c>
      <c r="G223" s="13">
        <f t="shared" si="94"/>
        <v>0.1460552133242029</v>
      </c>
      <c r="I223" s="14">
        <f t="shared" si="95"/>
        <v>138.5665838240775</v>
      </c>
      <c r="J223" s="14">
        <f t="shared" si="96"/>
        <v>5615.3780762959113</v>
      </c>
      <c r="K223" s="14">
        <f t="shared" si="97"/>
        <v>1.6702491574217208E-2</v>
      </c>
      <c r="L223" s="14">
        <f t="shared" si="98"/>
        <v>-1.0895038028989876</v>
      </c>
      <c r="M223" s="14">
        <f t="shared" si="99"/>
        <v>137.47708002117852</v>
      </c>
      <c r="N223" s="14">
        <f t="shared" si="100"/>
        <v>5614.288572493012</v>
      </c>
      <c r="O223" s="14">
        <f t="shared" si="101"/>
        <v>1.0137110304383143</v>
      </c>
      <c r="P223" s="14">
        <f t="shared" si="102"/>
        <v>137.47322305132167</v>
      </c>
      <c r="Q223" s="14">
        <f t="shared" si="103"/>
        <v>23.437391782847495</v>
      </c>
      <c r="R223" s="14">
        <f t="shared" si="104"/>
        <v>23.435027495997669</v>
      </c>
      <c r="S223" s="14">
        <f t="shared" si="105"/>
        <v>139.91825799821913</v>
      </c>
      <c r="T223" s="14">
        <f t="shared" si="106"/>
        <v>15.594373287350484</v>
      </c>
      <c r="U223" s="14">
        <f t="shared" si="107"/>
        <v>4.3018429542915272E-2</v>
      </c>
      <c r="V223" s="14">
        <f t="shared" si="108"/>
        <v>-5.4208359932176746</v>
      </c>
      <c r="W223" s="14">
        <f t="shared" si="109"/>
        <v>98.453238170213424</v>
      </c>
      <c r="X223" s="11">
        <f t="shared" si="110"/>
        <v>0.49959780277306781</v>
      </c>
      <c r="Y223" s="11">
        <f t="shared" si="111"/>
        <v>0.22611658563358611</v>
      </c>
      <c r="Z223" s="11">
        <f t="shared" si="112"/>
        <v>0.77307901991254957</v>
      </c>
      <c r="AA223" s="14">
        <f t="shared" si="113"/>
        <v>787.6259053617074</v>
      </c>
      <c r="AB223" s="14">
        <f t="shared" si="114"/>
        <v>720.57916400678232</v>
      </c>
      <c r="AC223" s="14">
        <f t="shared" si="115"/>
        <v>0.14479100169558023</v>
      </c>
      <c r="AD223" s="14">
        <f t="shared" si="90"/>
        <v>9.4399002300732313</v>
      </c>
      <c r="AE223" s="14">
        <f t="shared" si="116"/>
        <v>80.560099769926765</v>
      </c>
      <c r="AF223" s="14">
        <f t="shared" si="117"/>
        <v>2.6832346830554269E-3</v>
      </c>
      <c r="AG223" s="14">
        <f t="shared" si="118"/>
        <v>80.562783004609827</v>
      </c>
      <c r="AH223" s="14">
        <f t="shared" si="91"/>
        <v>180.8503356419354</v>
      </c>
    </row>
    <row r="224" spans="4:34" x14ac:dyDescent="0.3">
      <c r="D224" s="10">
        <f t="shared" si="119"/>
        <v>41862</v>
      </c>
      <c r="E224" s="11">
        <f t="shared" si="92"/>
        <v>0.5</v>
      </c>
      <c r="F224" s="12">
        <f t="shared" si="93"/>
        <v>2456880.6666666665</v>
      </c>
      <c r="G224" s="13">
        <f t="shared" si="94"/>
        <v>0.14608259183207423</v>
      </c>
      <c r="I224" s="14">
        <f t="shared" si="95"/>
        <v>139.55223118666618</v>
      </c>
      <c r="J224" s="14">
        <f t="shared" si="96"/>
        <v>5616.3636765764068</v>
      </c>
      <c r="K224" s="14">
        <f t="shared" si="97"/>
        <v>1.6702490422293489E-2</v>
      </c>
      <c r="L224" s="14">
        <f t="shared" si="98"/>
        <v>-1.1159622191251892</v>
      </c>
      <c r="M224" s="14">
        <f t="shared" si="99"/>
        <v>138.436268967541</v>
      </c>
      <c r="N224" s="14">
        <f t="shared" si="100"/>
        <v>5615.2477143572814</v>
      </c>
      <c r="O224" s="14">
        <f t="shared" si="101"/>
        <v>1.0135471646491072</v>
      </c>
      <c r="P224" s="14">
        <f t="shared" si="102"/>
        <v>138.43240791688225</v>
      </c>
      <c r="Q224" s="14">
        <f t="shared" si="103"/>
        <v>23.437391426812386</v>
      </c>
      <c r="R224" s="14">
        <f t="shared" si="104"/>
        <v>23.435026233662178</v>
      </c>
      <c r="S224" s="14">
        <f t="shared" si="105"/>
        <v>140.86552997453259</v>
      </c>
      <c r="T224" s="14">
        <f t="shared" si="106"/>
        <v>15.300476720521024</v>
      </c>
      <c r="U224" s="14">
        <f t="shared" si="107"/>
        <v>4.3018424776724684E-2</v>
      </c>
      <c r="V224" s="14">
        <f t="shared" si="108"/>
        <v>-5.2675110630692021</v>
      </c>
      <c r="W224" s="14">
        <f t="shared" si="109"/>
        <v>98.302542412822589</v>
      </c>
      <c r="X224" s="11">
        <f t="shared" si="110"/>
        <v>0.49949132712713135</v>
      </c>
      <c r="Y224" s="11">
        <f t="shared" si="111"/>
        <v>0.22642870931373527</v>
      </c>
      <c r="Z224" s="11">
        <f t="shared" si="112"/>
        <v>0.77255394494052732</v>
      </c>
      <c r="AA224" s="14">
        <f t="shared" si="113"/>
        <v>786.42033930258071</v>
      </c>
      <c r="AB224" s="14">
        <f t="shared" si="114"/>
        <v>720.73248893693085</v>
      </c>
      <c r="AC224" s="14">
        <f t="shared" si="115"/>
        <v>0.18312223423271234</v>
      </c>
      <c r="AD224" s="14">
        <f t="shared" si="90"/>
        <v>9.734335987852063</v>
      </c>
      <c r="AE224" s="14">
        <f t="shared" si="116"/>
        <v>80.265664012147937</v>
      </c>
      <c r="AF224" s="14">
        <f t="shared" si="117"/>
        <v>2.7685278921376392E-3</v>
      </c>
      <c r="AG224" s="14">
        <f t="shared" si="118"/>
        <v>80.268432540040081</v>
      </c>
      <c r="AH224" s="14">
        <f t="shared" si="91"/>
        <v>181.04471808752368</v>
      </c>
    </row>
    <row r="225" spans="4:34" x14ac:dyDescent="0.3">
      <c r="D225" s="10">
        <f t="shared" si="119"/>
        <v>41863</v>
      </c>
      <c r="E225" s="11">
        <f t="shared" si="92"/>
        <v>0.5</v>
      </c>
      <c r="F225" s="12">
        <f t="shared" si="93"/>
        <v>2456881.6666666665</v>
      </c>
      <c r="G225" s="13">
        <f t="shared" si="94"/>
        <v>0.14610997033994555</v>
      </c>
      <c r="I225" s="14">
        <f t="shared" si="95"/>
        <v>140.53787854925667</v>
      </c>
      <c r="J225" s="14">
        <f t="shared" si="96"/>
        <v>5617.3492768569013</v>
      </c>
      <c r="K225" s="14">
        <f t="shared" si="97"/>
        <v>1.6702489270369582E-2</v>
      </c>
      <c r="L225" s="14">
        <f t="shared" si="98"/>
        <v>-1.1421067049065683</v>
      </c>
      <c r="M225" s="14">
        <f t="shared" si="99"/>
        <v>139.39577184435009</v>
      </c>
      <c r="N225" s="14">
        <f t="shared" si="100"/>
        <v>5616.2071701519944</v>
      </c>
      <c r="O225" s="14">
        <f t="shared" si="101"/>
        <v>1.0133793698561167</v>
      </c>
      <c r="P225" s="14">
        <f t="shared" si="102"/>
        <v>139.39190671132721</v>
      </c>
      <c r="Q225" s="14">
        <f t="shared" si="103"/>
        <v>23.437391070777281</v>
      </c>
      <c r="R225" s="14">
        <f t="shared" si="104"/>
        <v>23.435024973346987</v>
      </c>
      <c r="S225" s="14">
        <f t="shared" si="105"/>
        <v>141.81043794813914</v>
      </c>
      <c r="T225" s="14">
        <f t="shared" si="106"/>
        <v>15.002507127245979</v>
      </c>
      <c r="U225" s="14">
        <f t="shared" si="107"/>
        <v>4.3018420018162411E-2</v>
      </c>
      <c r="V225" s="14">
        <f t="shared" si="108"/>
        <v>-5.1047585313282751</v>
      </c>
      <c r="W225" s="14">
        <f t="shared" si="109"/>
        <v>98.150273934758957</v>
      </c>
      <c r="X225" s="11">
        <f t="shared" si="110"/>
        <v>0.49937830453564469</v>
      </c>
      <c r="Y225" s="11">
        <f t="shared" si="111"/>
        <v>0.2267386547168698</v>
      </c>
      <c r="Z225" s="11">
        <f t="shared" si="112"/>
        <v>0.77201795435441956</v>
      </c>
      <c r="AA225" s="14">
        <f t="shared" si="113"/>
        <v>785.20219147807165</v>
      </c>
      <c r="AB225" s="14">
        <f t="shared" si="114"/>
        <v>720.89524146867188</v>
      </c>
      <c r="AC225" s="14">
        <f t="shared" si="115"/>
        <v>0.22381036716797098</v>
      </c>
      <c r="AD225" s="14">
        <f t="shared" si="90"/>
        <v>10.032989037460979</v>
      </c>
      <c r="AE225" s="14">
        <f t="shared" si="116"/>
        <v>79.967010962539021</v>
      </c>
      <c r="AF225" s="14">
        <f t="shared" si="117"/>
        <v>2.8551960005370916E-3</v>
      </c>
      <c r="AG225" s="14">
        <f t="shared" si="118"/>
        <v>79.96986615853956</v>
      </c>
      <c r="AH225" s="14">
        <f t="shared" si="91"/>
        <v>181.24098282548374</v>
      </c>
    </row>
    <row r="226" spans="4:34" x14ac:dyDescent="0.3">
      <c r="D226" s="10">
        <f t="shared" si="119"/>
        <v>41864</v>
      </c>
      <c r="E226" s="11">
        <f t="shared" si="92"/>
        <v>0.5</v>
      </c>
      <c r="F226" s="12">
        <f t="shared" si="93"/>
        <v>2456882.6666666665</v>
      </c>
      <c r="G226" s="13">
        <f t="shared" si="94"/>
        <v>0.14613734884781687</v>
      </c>
      <c r="I226" s="14">
        <f t="shared" si="95"/>
        <v>141.52352591184717</v>
      </c>
      <c r="J226" s="14">
        <f t="shared" si="96"/>
        <v>5618.3348771373967</v>
      </c>
      <c r="K226" s="14">
        <f t="shared" si="97"/>
        <v>1.6702488118445481E-2</v>
      </c>
      <c r="L226" s="14">
        <f t="shared" si="98"/>
        <v>-1.167929707604924</v>
      </c>
      <c r="M226" s="14">
        <f t="shared" si="99"/>
        <v>140.35559620424226</v>
      </c>
      <c r="N226" s="14">
        <f t="shared" si="100"/>
        <v>5617.1669474297914</v>
      </c>
      <c r="O226" s="14">
        <f t="shared" si="101"/>
        <v>1.0132076918183242</v>
      </c>
      <c r="P226" s="14">
        <f t="shared" si="102"/>
        <v>140.35172698729647</v>
      </c>
      <c r="Q226" s="14">
        <f t="shared" si="103"/>
        <v>23.437390714742172</v>
      </c>
      <c r="R226" s="14">
        <f t="shared" si="104"/>
        <v>23.435023715052861</v>
      </c>
      <c r="S226" s="14">
        <f t="shared" si="105"/>
        <v>142.75301394696532</v>
      </c>
      <c r="T226" s="14">
        <f t="shared" si="106"/>
        <v>14.700550368414552</v>
      </c>
      <c r="U226" s="14">
        <f t="shared" si="107"/>
        <v>4.3018415267231325E-2</v>
      </c>
      <c r="V226" s="14">
        <f t="shared" si="108"/>
        <v>-4.9327099976867501</v>
      </c>
      <c r="W226" s="14">
        <f t="shared" si="109"/>
        <v>97.9964856185061</v>
      </c>
      <c r="X226" s="11">
        <f t="shared" si="110"/>
        <v>0.49925882638728247</v>
      </c>
      <c r="Y226" s="11">
        <f t="shared" si="111"/>
        <v>0.22704636633587663</v>
      </c>
      <c r="Z226" s="11">
        <f t="shared" si="112"/>
        <v>0.77147128643868823</v>
      </c>
      <c r="AA226" s="14">
        <f t="shared" si="113"/>
        <v>783.9718849480488</v>
      </c>
      <c r="AB226" s="14">
        <f t="shared" si="114"/>
        <v>721.06729000231326</v>
      </c>
      <c r="AC226" s="14">
        <f t="shared" si="115"/>
        <v>0.26682250057831425</v>
      </c>
      <c r="AD226" s="14">
        <f t="shared" si="90"/>
        <v>10.335784887322381</v>
      </c>
      <c r="AE226" s="14">
        <f t="shared" si="116"/>
        <v>79.664215112677624</v>
      </c>
      <c r="AF226" s="14">
        <f t="shared" si="117"/>
        <v>2.943229093885163E-3</v>
      </c>
      <c r="AG226" s="14">
        <f t="shared" si="118"/>
        <v>79.667158341771511</v>
      </c>
      <c r="AH226" s="14">
        <f t="shared" si="91"/>
        <v>181.43863067073792</v>
      </c>
    </row>
    <row r="227" spans="4:34" x14ac:dyDescent="0.3">
      <c r="D227" s="10">
        <f t="shared" si="119"/>
        <v>41865</v>
      </c>
      <c r="E227" s="11">
        <f t="shared" si="92"/>
        <v>0.5</v>
      </c>
      <c r="F227" s="12">
        <f t="shared" si="93"/>
        <v>2456883.6666666665</v>
      </c>
      <c r="G227" s="13">
        <f t="shared" si="94"/>
        <v>0.1461647273556882</v>
      </c>
      <c r="I227" s="14">
        <f t="shared" si="95"/>
        <v>142.50917327443767</v>
      </c>
      <c r="J227" s="14">
        <f t="shared" si="96"/>
        <v>5619.3204774178921</v>
      </c>
      <c r="K227" s="14">
        <f t="shared" si="97"/>
        <v>1.6702486966521192E-2</v>
      </c>
      <c r="L227" s="14">
        <f t="shared" si="98"/>
        <v>-1.193423751154663</v>
      </c>
      <c r="M227" s="14">
        <f t="shared" si="99"/>
        <v>141.31574952328302</v>
      </c>
      <c r="N227" s="14">
        <f t="shared" si="100"/>
        <v>5618.1270536667371</v>
      </c>
      <c r="O227" s="14">
        <f t="shared" si="101"/>
        <v>1.0130321774014472</v>
      </c>
      <c r="P227" s="14">
        <f t="shared" si="102"/>
        <v>141.31187622085906</v>
      </c>
      <c r="Q227" s="14">
        <f t="shared" si="103"/>
        <v>23.437390358707063</v>
      </c>
      <c r="R227" s="14">
        <f t="shared" si="104"/>
        <v>23.435022458780576</v>
      </c>
      <c r="S227" s="14">
        <f t="shared" si="105"/>
        <v>143.69329251295392</v>
      </c>
      <c r="T227" s="14">
        <f t="shared" si="106"/>
        <v>14.394692643267552</v>
      </c>
      <c r="U227" s="14">
        <f t="shared" si="107"/>
        <v>4.3018410523934382E-2</v>
      </c>
      <c r="V227" s="14">
        <f t="shared" si="108"/>
        <v>-4.7515070031401549</v>
      </c>
      <c r="W227" s="14">
        <f t="shared" si="109"/>
        <v>97.841229396356795</v>
      </c>
      <c r="X227" s="11">
        <f t="shared" si="110"/>
        <v>0.49913299097440295</v>
      </c>
      <c r="Y227" s="11">
        <f t="shared" si="111"/>
        <v>0.22735179820674517</v>
      </c>
      <c r="Z227" s="11">
        <f t="shared" si="112"/>
        <v>0.77091418374206078</v>
      </c>
      <c r="AA227" s="14">
        <f t="shared" si="113"/>
        <v>782.72983517085436</v>
      </c>
      <c r="AB227" s="14">
        <f t="shared" si="114"/>
        <v>721.2484929968598</v>
      </c>
      <c r="AC227" s="14">
        <f t="shared" si="115"/>
        <v>0.31212324921494883</v>
      </c>
      <c r="AD227" s="14">
        <f t="shared" si="90"/>
        <v>10.642648073469514</v>
      </c>
      <c r="AE227" s="14">
        <f t="shared" si="116"/>
        <v>79.357351926530484</v>
      </c>
      <c r="AF227" s="14">
        <f t="shared" si="117"/>
        <v>3.032617376544814E-3</v>
      </c>
      <c r="AG227" s="14">
        <f t="shared" si="118"/>
        <v>79.360384543907031</v>
      </c>
      <c r="AH227" s="14">
        <f t="shared" si="91"/>
        <v>181.63720672504121</v>
      </c>
    </row>
    <row r="228" spans="4:34" x14ac:dyDescent="0.3">
      <c r="D228" s="10">
        <f t="shared" si="119"/>
        <v>41866</v>
      </c>
      <c r="E228" s="11">
        <f t="shared" si="92"/>
        <v>0.5</v>
      </c>
      <c r="F228" s="12">
        <f t="shared" si="93"/>
        <v>2456884.6666666665</v>
      </c>
      <c r="G228" s="13">
        <f t="shared" si="94"/>
        <v>0.14619210586355952</v>
      </c>
      <c r="I228" s="14">
        <f t="shared" si="95"/>
        <v>143.49482063702908</v>
      </c>
      <c r="J228" s="14">
        <f t="shared" si="96"/>
        <v>5620.3060776983866</v>
      </c>
      <c r="K228" s="14">
        <f t="shared" si="97"/>
        <v>1.6702485814596713E-2</v>
      </c>
      <c r="L228" s="14">
        <f t="shared" si="98"/>
        <v>-1.2185814380590601</v>
      </c>
      <c r="M228" s="14">
        <f t="shared" si="99"/>
        <v>142.27623919897002</v>
      </c>
      <c r="N228" s="14">
        <f t="shared" si="100"/>
        <v>5619.0874962603275</v>
      </c>
      <c r="O228" s="14">
        <f t="shared" si="101"/>
        <v>1.012852874568452</v>
      </c>
      <c r="P228" s="14">
        <f t="shared" si="102"/>
        <v>142.27236180951613</v>
      </c>
      <c r="Q228" s="14">
        <f t="shared" si="103"/>
        <v>23.437390002671957</v>
      </c>
      <c r="R228" s="14">
        <f t="shared" si="104"/>
        <v>23.435021204530898</v>
      </c>
      <c r="S228" s="14">
        <f t="shared" si="105"/>
        <v>144.63131063621768</v>
      </c>
      <c r="T228" s="14">
        <f t="shared" si="106"/>
        <v>14.085020461835262</v>
      </c>
      <c r="U228" s="14">
        <f t="shared" si="107"/>
        <v>4.3018405788274469E-2</v>
      </c>
      <c r="V228" s="14">
        <f t="shared" si="108"/>
        <v>-4.5613007166309325</v>
      </c>
      <c r="W228" s="14">
        <f t="shared" si="109"/>
        <v>97.68455623335376</v>
      </c>
      <c r="X228" s="11">
        <f t="shared" si="110"/>
        <v>0.49900090327543817</v>
      </c>
      <c r="Y228" s="11">
        <f t="shared" si="111"/>
        <v>0.2276549137383444</v>
      </c>
      <c r="Z228" s="11">
        <f t="shared" si="112"/>
        <v>0.77034689281253199</v>
      </c>
      <c r="AA228" s="14">
        <f t="shared" si="113"/>
        <v>781.47644986683008</v>
      </c>
      <c r="AB228" s="14">
        <f t="shared" si="114"/>
        <v>721.43869928336903</v>
      </c>
      <c r="AC228" s="14">
        <f t="shared" si="115"/>
        <v>0.35967482084225821</v>
      </c>
      <c r="AD228" s="14">
        <f t="shared" si="90"/>
        <v>10.953502146233456</v>
      </c>
      <c r="AE228" s="14">
        <f t="shared" si="116"/>
        <v>79.046497853766539</v>
      </c>
      <c r="AF228" s="14">
        <f t="shared" si="117"/>
        <v>3.1233511674546191E-3</v>
      </c>
      <c r="AG228" s="14">
        <f t="shared" si="118"/>
        <v>79.049621204933999</v>
      </c>
      <c r="AH228" s="14">
        <f t="shared" si="91"/>
        <v>181.83629624989757</v>
      </c>
    </row>
    <row r="229" spans="4:34" x14ac:dyDescent="0.3">
      <c r="D229" s="10">
        <f t="shared" si="119"/>
        <v>41867</v>
      </c>
      <c r="E229" s="11">
        <f t="shared" si="92"/>
        <v>0.5</v>
      </c>
      <c r="F229" s="12">
        <f t="shared" si="93"/>
        <v>2456885.6666666665</v>
      </c>
      <c r="G229" s="13">
        <f t="shared" si="94"/>
        <v>0.14621948437143084</v>
      </c>
      <c r="I229" s="14">
        <f t="shared" si="95"/>
        <v>144.4804679996214</v>
      </c>
      <c r="J229" s="14">
        <f t="shared" si="96"/>
        <v>5621.2916779788811</v>
      </c>
      <c r="K229" s="14">
        <f t="shared" si="97"/>
        <v>1.6702484662672042E-2</v>
      </c>
      <c r="L229" s="14">
        <f t="shared" si="98"/>
        <v>-1.2433954513828342</v>
      </c>
      <c r="M229" s="14">
        <f t="shared" si="99"/>
        <v>143.23707254823856</v>
      </c>
      <c r="N229" s="14">
        <f t="shared" si="100"/>
        <v>5620.0482825274985</v>
      </c>
      <c r="O229" s="14">
        <f t="shared" si="101"/>
        <v>1.0126698323697898</v>
      </c>
      <c r="P229" s="14">
        <f t="shared" si="102"/>
        <v>143.2331910702064</v>
      </c>
      <c r="Q229" s="14">
        <f t="shared" si="103"/>
        <v>23.437389646636849</v>
      </c>
      <c r="R229" s="14">
        <f t="shared" si="104"/>
        <v>23.435019952304593</v>
      </c>
      <c r="S229" s="14">
        <f t="shared" si="105"/>
        <v>145.56710768864849</v>
      </c>
      <c r="T229" s="14">
        <f t="shared" si="106"/>
        <v>13.771620619305837</v>
      </c>
      <c r="U229" s="14">
        <f t="shared" si="107"/>
        <v>4.3018401060254459E-2</v>
      </c>
      <c r="V229" s="14">
        <f t="shared" si="108"/>
        <v>-4.3622516195237049</v>
      </c>
      <c r="W229" s="14">
        <f t="shared" si="109"/>
        <v>97.526516113782804</v>
      </c>
      <c r="X229" s="11">
        <f t="shared" si="110"/>
        <v>0.49886267473578033</v>
      </c>
      <c r="Y229" s="11">
        <f t="shared" si="111"/>
        <v>0.22795568553082812</v>
      </c>
      <c r="Z229" s="11">
        <f t="shared" si="112"/>
        <v>0.76976966394073254</v>
      </c>
      <c r="AA229" s="14">
        <f t="shared" si="113"/>
        <v>780.21212891026244</v>
      </c>
      <c r="AB229" s="14">
        <f t="shared" si="114"/>
        <v>721.6377483804763</v>
      </c>
      <c r="AC229" s="14">
        <f t="shared" si="115"/>
        <v>0.409437095119074</v>
      </c>
      <c r="AD229" s="14">
        <f t="shared" si="90"/>
        <v>11.26826966151671</v>
      </c>
      <c r="AE229" s="14">
        <f t="shared" si="116"/>
        <v>78.731730338483288</v>
      </c>
      <c r="AF229" s="14">
        <f t="shared" si="117"/>
        <v>3.2154208965249225E-3</v>
      </c>
      <c r="AG229" s="14">
        <f t="shared" si="118"/>
        <v>78.734945759379812</v>
      </c>
      <c r="AH229" s="14">
        <f t="shared" si="91"/>
        <v>182.03552094522942</v>
      </c>
    </row>
    <row r="230" spans="4:34" x14ac:dyDescent="0.3">
      <c r="D230" s="10">
        <f t="shared" si="119"/>
        <v>41868</v>
      </c>
      <c r="E230" s="11">
        <f t="shared" si="92"/>
        <v>0.5</v>
      </c>
      <c r="F230" s="12">
        <f t="shared" si="93"/>
        <v>2456886.6666666665</v>
      </c>
      <c r="G230" s="13">
        <f t="shared" si="94"/>
        <v>0.14624686287930216</v>
      </c>
      <c r="I230" s="14">
        <f t="shared" si="95"/>
        <v>145.46611536221371</v>
      </c>
      <c r="J230" s="14">
        <f t="shared" si="96"/>
        <v>5622.2772782593756</v>
      </c>
      <c r="K230" s="14">
        <f t="shared" si="97"/>
        <v>1.6702483510747185E-2</v>
      </c>
      <c r="L230" s="14">
        <f t="shared" si="98"/>
        <v>-1.2678585567410416</v>
      </c>
      <c r="M230" s="14">
        <f t="shared" si="99"/>
        <v>144.19825680547268</v>
      </c>
      <c r="N230" s="14">
        <f t="shared" si="100"/>
        <v>5621.0094197026347</v>
      </c>
      <c r="O230" s="14">
        <f t="shared" si="101"/>
        <v>1.012483100933361</v>
      </c>
      <c r="P230" s="14">
        <f t="shared" si="102"/>
        <v>144.19437123731748</v>
      </c>
      <c r="Q230" s="14">
        <f t="shared" si="103"/>
        <v>23.437389290601743</v>
      </c>
      <c r="R230" s="14">
        <f t="shared" si="104"/>
        <v>23.435018702102433</v>
      </c>
      <c r="S230" s="14">
        <f t="shared" si="105"/>
        <v>146.5007253571606</v>
      </c>
      <c r="T230" s="14">
        <f t="shared" si="106"/>
        <v>13.454580172306411</v>
      </c>
      <c r="U230" s="14">
        <f t="shared" si="107"/>
        <v>4.301839633987728E-2</v>
      </c>
      <c r="V230" s="14">
        <f t="shared" si="108"/>
        <v>-4.1545291891583629</v>
      </c>
      <c r="W230" s="14">
        <f t="shared" si="109"/>
        <v>97.36715803109071</v>
      </c>
      <c r="X230" s="11">
        <f t="shared" si="110"/>
        <v>0.4987184230480266</v>
      </c>
      <c r="Y230" s="11">
        <f t="shared" si="111"/>
        <v>0.22825409518388576</v>
      </c>
      <c r="Z230" s="11">
        <f t="shared" si="112"/>
        <v>0.76918275091216748</v>
      </c>
      <c r="AA230" s="14">
        <f t="shared" si="113"/>
        <v>778.93726424872568</v>
      </c>
      <c r="AB230" s="14">
        <f t="shared" si="114"/>
        <v>721.84547081084156</v>
      </c>
      <c r="AC230" s="14">
        <f t="shared" si="115"/>
        <v>0.4613677027103904</v>
      </c>
      <c r="AD230" s="14">
        <f t="shared" si="90"/>
        <v>11.58687217602032</v>
      </c>
      <c r="AE230" s="14">
        <f t="shared" si="116"/>
        <v>78.413127823979679</v>
      </c>
      <c r="AF230" s="14">
        <f t="shared" si="117"/>
        <v>3.3088171013898366E-3</v>
      </c>
      <c r="AG230" s="14">
        <f t="shared" si="118"/>
        <v>78.416436641081063</v>
      </c>
      <c r="AH230" s="14">
        <f t="shared" si="91"/>
        <v>182.2345355928405</v>
      </c>
    </row>
    <row r="231" spans="4:34" x14ac:dyDescent="0.3">
      <c r="D231" s="10">
        <f t="shared" si="119"/>
        <v>41869</v>
      </c>
      <c r="E231" s="11">
        <f t="shared" si="92"/>
        <v>0.5</v>
      </c>
      <c r="F231" s="12">
        <f t="shared" si="93"/>
        <v>2456887.6666666665</v>
      </c>
      <c r="G231" s="13">
        <f t="shared" si="94"/>
        <v>0.14627424138717349</v>
      </c>
      <c r="I231" s="14">
        <f t="shared" si="95"/>
        <v>146.45176272480603</v>
      </c>
      <c r="J231" s="14">
        <f t="shared" si="96"/>
        <v>5623.2628785398692</v>
      </c>
      <c r="K231" s="14">
        <f t="shared" si="97"/>
        <v>1.6702482358822133E-2</v>
      </c>
      <c r="L231" s="14">
        <f t="shared" si="98"/>
        <v>-1.2919636042839482</v>
      </c>
      <c r="M231" s="14">
        <f t="shared" si="99"/>
        <v>145.15979912052208</v>
      </c>
      <c r="N231" s="14">
        <f t="shared" si="100"/>
        <v>5621.9709149355849</v>
      </c>
      <c r="O231" s="14">
        <f t="shared" si="101"/>
        <v>1.0122927314541972</v>
      </c>
      <c r="P231" s="14">
        <f t="shared" si="102"/>
        <v>145.15590946070256</v>
      </c>
      <c r="Q231" s="14">
        <f t="shared" si="103"/>
        <v>23.437388934566634</v>
      </c>
      <c r="R231" s="14">
        <f t="shared" si="104"/>
        <v>23.43501745392517</v>
      </c>
      <c r="S231" s="14">
        <f t="shared" si="105"/>
        <v>147.43220757673254</v>
      </c>
      <c r="T231" s="14">
        <f t="shared" si="106"/>
        <v>13.133986417075763</v>
      </c>
      <c r="U231" s="14">
        <f t="shared" si="107"/>
        <v>4.3018391627145755E-2</v>
      </c>
      <c r="V231" s="14">
        <f t="shared" si="108"/>
        <v>-3.9383115826840349</v>
      </c>
      <c r="W231" s="14">
        <f t="shared" si="109"/>
        <v>97.206529981098555</v>
      </c>
      <c r="X231" s="11">
        <f t="shared" si="110"/>
        <v>0.49856827193241948</v>
      </c>
      <c r="Y231" s="11">
        <f t="shared" si="111"/>
        <v>0.22855013309603459</v>
      </c>
      <c r="Z231" s="11">
        <f t="shared" si="112"/>
        <v>0.76858641076880441</v>
      </c>
      <c r="AA231" s="14">
        <f t="shared" si="113"/>
        <v>777.65223984878844</v>
      </c>
      <c r="AB231" s="14">
        <f t="shared" si="114"/>
        <v>722.06168841731596</v>
      </c>
      <c r="AC231" s="14">
        <f t="shared" si="115"/>
        <v>0.51542210432899083</v>
      </c>
      <c r="AD231" s="14">
        <f t="shared" si="90"/>
        <v>11.909230245868994</v>
      </c>
      <c r="AE231" s="14">
        <f t="shared" si="116"/>
        <v>78.090769754131003</v>
      </c>
      <c r="AF231" s="14">
        <f t="shared" si="117"/>
        <v>3.4035304243411942E-3</v>
      </c>
      <c r="AG231" s="14">
        <f t="shared" si="118"/>
        <v>78.094173284555339</v>
      </c>
      <c r="AH231" s="14">
        <f t="shared" si="91"/>
        <v>182.4330250275454</v>
      </c>
    </row>
    <row r="232" spans="4:34" x14ac:dyDescent="0.3">
      <c r="D232" s="10">
        <f t="shared" si="119"/>
        <v>41870</v>
      </c>
      <c r="E232" s="11">
        <f t="shared" si="92"/>
        <v>0.5</v>
      </c>
      <c r="F232" s="12">
        <f t="shared" si="93"/>
        <v>2456888.6666666665</v>
      </c>
      <c r="G232" s="13">
        <f t="shared" si="94"/>
        <v>0.14630161989504481</v>
      </c>
      <c r="I232" s="14">
        <f t="shared" si="95"/>
        <v>147.43741008739926</v>
      </c>
      <c r="J232" s="14">
        <f t="shared" si="96"/>
        <v>5624.2484788203628</v>
      </c>
      <c r="K232" s="14">
        <f t="shared" si="97"/>
        <v>1.6702481206896894E-2</v>
      </c>
      <c r="L232" s="14">
        <f t="shared" si="98"/>
        <v>-1.3157035306773681</v>
      </c>
      <c r="M232" s="14">
        <f t="shared" si="99"/>
        <v>146.12170655672188</v>
      </c>
      <c r="N232" s="14">
        <f t="shared" si="100"/>
        <v>5622.9327752896852</v>
      </c>
      <c r="O232" s="14">
        <f t="shared" si="101"/>
        <v>1.0120987761838642</v>
      </c>
      <c r="P232" s="14">
        <f t="shared" si="102"/>
        <v>146.11781280370019</v>
      </c>
      <c r="Q232" s="14">
        <f t="shared" si="103"/>
        <v>23.437388578531529</v>
      </c>
      <c r="R232" s="14">
        <f t="shared" si="104"/>
        <v>23.435016207773579</v>
      </c>
      <c r="S232" s="14">
        <f t="shared" si="105"/>
        <v>148.36160046339774</v>
      </c>
      <c r="T232" s="14">
        <f t="shared" si="106"/>
        <v>12.80992686950451</v>
      </c>
      <c r="U232" s="14">
        <f t="shared" si="107"/>
        <v>4.3018386922062835E-2</v>
      </c>
      <c r="V232" s="14">
        <f t="shared" si="108"/>
        <v>-3.7137853223285209</v>
      </c>
      <c r="W232" s="14">
        <f t="shared" si="109"/>
        <v>97.044678958378753</v>
      </c>
      <c r="X232" s="11">
        <f t="shared" si="110"/>
        <v>0.49841235091828368</v>
      </c>
      <c r="Y232" s="11">
        <f t="shared" si="111"/>
        <v>0.22884379825612047</v>
      </c>
      <c r="Z232" s="11">
        <f t="shared" si="112"/>
        <v>0.76798090358044691</v>
      </c>
      <c r="AA232" s="14">
        <f t="shared" si="113"/>
        <v>776.35743166703003</v>
      </c>
      <c r="AB232" s="14">
        <f t="shared" si="114"/>
        <v>722.28621467767152</v>
      </c>
      <c r="AC232" s="14">
        <f t="shared" si="115"/>
        <v>0.57155366941788088</v>
      </c>
      <c r="AD232" s="14">
        <f t="shared" si="90"/>
        <v>12.235263428145227</v>
      </c>
      <c r="AE232" s="14">
        <f t="shared" si="116"/>
        <v>77.764736571854769</v>
      </c>
      <c r="AF232" s="14">
        <f t="shared" si="117"/>
        <v>3.4995516092893421E-3</v>
      </c>
      <c r="AG232" s="14">
        <f t="shared" si="118"/>
        <v>77.768236123464064</v>
      </c>
      <c r="AH232" s="14">
        <f t="shared" si="91"/>
        <v>182.63070140246029</v>
      </c>
    </row>
    <row r="233" spans="4:34" x14ac:dyDescent="0.3">
      <c r="D233" s="10">
        <f t="shared" si="119"/>
        <v>41871</v>
      </c>
      <c r="E233" s="11">
        <f t="shared" si="92"/>
        <v>0.5</v>
      </c>
      <c r="F233" s="12">
        <f t="shared" si="93"/>
        <v>2456889.6666666665</v>
      </c>
      <c r="G233" s="13">
        <f t="shared" si="94"/>
        <v>0.14632899840291613</v>
      </c>
      <c r="I233" s="14">
        <f t="shared" si="95"/>
        <v>148.42305744999157</v>
      </c>
      <c r="J233" s="14">
        <f t="shared" si="96"/>
        <v>5625.2340791008573</v>
      </c>
      <c r="K233" s="14">
        <f t="shared" si="97"/>
        <v>1.6702480054971467E-2</v>
      </c>
      <c r="L233" s="14">
        <f t="shared" si="98"/>
        <v>-1.3390713610783345</v>
      </c>
      <c r="M233" s="14">
        <f t="shared" si="99"/>
        <v>147.08398608891324</v>
      </c>
      <c r="N233" s="14">
        <f t="shared" si="100"/>
        <v>5623.8950077397794</v>
      </c>
      <c r="O233" s="14">
        <f t="shared" si="101"/>
        <v>1.0119012884195866</v>
      </c>
      <c r="P233" s="14">
        <f t="shared" si="102"/>
        <v>147.08008824115507</v>
      </c>
      <c r="Q233" s="14">
        <f t="shared" si="103"/>
        <v>23.43738822249642</v>
      </c>
      <c r="R233" s="14">
        <f t="shared" si="104"/>
        <v>23.43501496364841</v>
      </c>
      <c r="S233" s="14">
        <f t="shared" si="105"/>
        <v>149.28895224732273</v>
      </c>
      <c r="T233" s="14">
        <f t="shared" si="106"/>
        <v>12.48248924701489</v>
      </c>
      <c r="U233" s="14">
        <f t="shared" si="107"/>
        <v>4.3018382224631342E-2</v>
      </c>
      <c r="V233" s="14">
        <f t="shared" si="108"/>
        <v>-3.4811449832006858</v>
      </c>
      <c r="W233" s="14">
        <f t="shared" si="109"/>
        <v>96.88165095566309</v>
      </c>
      <c r="X233" s="11">
        <f t="shared" si="110"/>
        <v>0.4982507951272227</v>
      </c>
      <c r="Y233" s="11">
        <f t="shared" si="111"/>
        <v>0.22913509802815857</v>
      </c>
      <c r="Z233" s="11">
        <f t="shared" si="112"/>
        <v>0.76736649222628683</v>
      </c>
      <c r="AA233" s="14">
        <f t="shared" si="113"/>
        <v>775.05320764530472</v>
      </c>
      <c r="AB233" s="14">
        <f t="shared" si="114"/>
        <v>722.51885501679931</v>
      </c>
      <c r="AC233" s="14">
        <f t="shared" si="115"/>
        <v>0.62971375419982678</v>
      </c>
      <c r="AD233" s="14">
        <f t="shared" si="90"/>
        <v>12.564890284902809</v>
      </c>
      <c r="AE233" s="14">
        <f t="shared" si="116"/>
        <v>77.435109715097184</v>
      </c>
      <c r="AF233" s="14">
        <f t="shared" si="117"/>
        <v>3.5968714986126375E-3</v>
      </c>
      <c r="AG233" s="14">
        <f t="shared" si="118"/>
        <v>77.438706586595799</v>
      </c>
      <c r="AH233" s="14">
        <f t="shared" si="91"/>
        <v>182.8273017183671</v>
      </c>
    </row>
    <row r="234" spans="4:34" x14ac:dyDescent="0.3">
      <c r="D234" s="10">
        <f t="shared" si="119"/>
        <v>41872</v>
      </c>
      <c r="E234" s="11">
        <f t="shared" si="92"/>
        <v>0.5</v>
      </c>
      <c r="F234" s="12">
        <f t="shared" si="93"/>
        <v>2456890.6666666665</v>
      </c>
      <c r="G234" s="13">
        <f t="shared" si="94"/>
        <v>0.14635637691078746</v>
      </c>
      <c r="I234" s="14">
        <f t="shared" si="95"/>
        <v>149.40870481258571</v>
      </c>
      <c r="J234" s="14">
        <f t="shared" si="96"/>
        <v>5626.2196793813491</v>
      </c>
      <c r="K234" s="14">
        <f t="shared" si="97"/>
        <v>1.6702478903045846E-2</v>
      </c>
      <c r="L234" s="14">
        <f t="shared" si="98"/>
        <v>-1.3620602111055689</v>
      </c>
      <c r="M234" s="14">
        <f t="shared" si="99"/>
        <v>148.04664460148015</v>
      </c>
      <c r="N234" s="14">
        <f t="shared" si="100"/>
        <v>5624.8576191702432</v>
      </c>
      <c r="O234" s="14">
        <f t="shared" si="101"/>
        <v>1.0117003224930874</v>
      </c>
      <c r="P234" s="14">
        <f t="shared" si="102"/>
        <v>148.04274265745471</v>
      </c>
      <c r="Q234" s="14">
        <f t="shared" si="103"/>
        <v>23.437387866461314</v>
      </c>
      <c r="R234" s="14">
        <f t="shared" si="104"/>
        <v>23.43501372155043</v>
      </c>
      <c r="S234" s="14">
        <f t="shared" si="105"/>
        <v>150.21431320611617</v>
      </c>
      <c r="T234" s="14">
        <f t="shared" si="106"/>
        <v>12.151761452243404</v>
      </c>
      <c r="U234" s="14">
        <f t="shared" si="107"/>
        <v>4.3018377534854157E-2</v>
      </c>
      <c r="V234" s="14">
        <f t="shared" si="108"/>
        <v>-3.2405928846624974</v>
      </c>
      <c r="W234" s="14">
        <f t="shared" si="109"/>
        <v>96.717490966145945</v>
      </c>
      <c r="X234" s="11">
        <f t="shared" si="110"/>
        <v>0.49808374505879344</v>
      </c>
      <c r="Y234" s="11">
        <f t="shared" si="111"/>
        <v>0.22942404793061025</v>
      </c>
      <c r="Z234" s="11">
        <f t="shared" si="112"/>
        <v>0.76674344218697665</v>
      </c>
      <c r="AA234" s="14">
        <f t="shared" si="113"/>
        <v>773.73992772916756</v>
      </c>
      <c r="AB234" s="14">
        <f t="shared" si="114"/>
        <v>722.75940711533758</v>
      </c>
      <c r="AC234" s="14">
        <f t="shared" si="115"/>
        <v>0.68985177883439519</v>
      </c>
      <c r="AD234" s="14">
        <f t="shared" si="90"/>
        <v>12.898028389287948</v>
      </c>
      <c r="AE234" s="14">
        <f t="shared" si="116"/>
        <v>77.101971610712056</v>
      </c>
      <c r="AF234" s="14">
        <f t="shared" si="117"/>
        <v>3.6954810297738666E-3</v>
      </c>
      <c r="AG234" s="14">
        <f t="shared" si="118"/>
        <v>77.105667091741836</v>
      </c>
      <c r="AH234" s="14">
        <f t="shared" si="91"/>
        <v>183.02258559026671</v>
      </c>
    </row>
    <row r="235" spans="4:34" x14ac:dyDescent="0.3">
      <c r="D235" s="10">
        <f t="shared" si="119"/>
        <v>41873</v>
      </c>
      <c r="E235" s="11">
        <f t="shared" si="92"/>
        <v>0.5</v>
      </c>
      <c r="F235" s="12">
        <f t="shared" si="93"/>
        <v>2456891.6666666665</v>
      </c>
      <c r="G235" s="13">
        <f t="shared" si="94"/>
        <v>0.14638375541865878</v>
      </c>
      <c r="I235" s="14">
        <f t="shared" si="95"/>
        <v>150.39435217518076</v>
      </c>
      <c r="J235" s="14">
        <f t="shared" si="96"/>
        <v>5627.2052796618427</v>
      </c>
      <c r="K235" s="14">
        <f t="shared" si="97"/>
        <v>1.6702477751120038E-2</v>
      </c>
      <c r="L235" s="14">
        <f t="shared" si="98"/>
        <v>-1.3846632888047417</v>
      </c>
      <c r="M235" s="14">
        <f t="shared" si="99"/>
        <v>149.00968888637601</v>
      </c>
      <c r="N235" s="14">
        <f t="shared" si="100"/>
        <v>5625.8206163730383</v>
      </c>
      <c r="O235" s="14">
        <f t="shared" si="101"/>
        <v>1.0114959337591412</v>
      </c>
      <c r="P235" s="14">
        <f t="shared" si="102"/>
        <v>149.00578284455597</v>
      </c>
      <c r="Q235" s="14">
        <f t="shared" si="103"/>
        <v>23.437387510426209</v>
      </c>
      <c r="R235" s="14">
        <f t="shared" si="104"/>
        <v>23.435012481480392</v>
      </c>
      <c r="S235" s="14">
        <f t="shared" si="105"/>
        <v>151.13773559846101</v>
      </c>
      <c r="T235" s="14">
        <f t="shared" si="106"/>
        <v>11.81783155850016</v>
      </c>
      <c r="U235" s="14">
        <f t="shared" si="107"/>
        <v>4.3018372852734112E-2</v>
      </c>
      <c r="V235" s="14">
        <f t="shared" si="108"/>
        <v>-2.9923387862455253</v>
      </c>
      <c r="W235" s="14">
        <f t="shared" si="109"/>
        <v>96.552242988553786</v>
      </c>
      <c r="X235" s="11">
        <f t="shared" si="110"/>
        <v>0.49791134637933709</v>
      </c>
      <c r="Y235" s="11">
        <f t="shared" si="111"/>
        <v>0.22971067141113216</v>
      </c>
      <c r="Z235" s="11">
        <f t="shared" si="112"/>
        <v>0.76611202134754197</v>
      </c>
      <c r="AA235" s="14">
        <f t="shared" si="113"/>
        <v>772.41794390843029</v>
      </c>
      <c r="AB235" s="14">
        <f t="shared" si="114"/>
        <v>723.00766121375455</v>
      </c>
      <c r="AC235" s="14">
        <f t="shared" si="115"/>
        <v>0.75191530343863633</v>
      </c>
      <c r="AD235" s="14">
        <f t="shared" si="90"/>
        <v>13.234594333425513</v>
      </c>
      <c r="AE235" s="14">
        <f t="shared" si="116"/>
        <v>76.76540566657448</v>
      </c>
      <c r="AF235" s="14">
        <f t="shared" si="117"/>
        <v>3.7953712315898264E-3</v>
      </c>
      <c r="AG235" s="14">
        <f t="shared" si="118"/>
        <v>76.76920103780607</v>
      </c>
      <c r="AH235" s="14">
        <f t="shared" si="91"/>
        <v>183.21633322681936</v>
      </c>
    </row>
    <row r="236" spans="4:34" x14ac:dyDescent="0.3">
      <c r="D236" s="10">
        <f t="shared" si="119"/>
        <v>41874</v>
      </c>
      <c r="E236" s="11">
        <f t="shared" si="92"/>
        <v>0.5</v>
      </c>
      <c r="F236" s="12">
        <f t="shared" si="93"/>
        <v>2456892.6666666665</v>
      </c>
      <c r="G236" s="13">
        <f t="shared" si="94"/>
        <v>0.14641113392653007</v>
      </c>
      <c r="I236" s="14">
        <f t="shared" si="95"/>
        <v>151.37999953777398</v>
      </c>
      <c r="J236" s="14">
        <f t="shared" si="96"/>
        <v>5628.1908799423345</v>
      </c>
      <c r="K236" s="14">
        <f t="shared" si="97"/>
        <v>1.6702476599194039E-2</v>
      </c>
      <c r="L236" s="14">
        <f t="shared" si="98"/>
        <v>-1.4068738966072056</v>
      </c>
      <c r="M236" s="14">
        <f t="shared" si="99"/>
        <v>149.97312564116677</v>
      </c>
      <c r="N236" s="14">
        <f t="shared" si="100"/>
        <v>5626.7840060457274</v>
      </c>
      <c r="O236" s="14">
        <f t="shared" si="101"/>
        <v>1.0112881785838479</v>
      </c>
      <c r="P236" s="14">
        <f t="shared" si="102"/>
        <v>149.9692155000283</v>
      </c>
      <c r="Q236" s="14">
        <f t="shared" si="103"/>
        <v>23.4373871543911</v>
      </c>
      <c r="R236" s="14">
        <f t="shared" si="104"/>
        <v>23.435011243439046</v>
      </c>
      <c r="S236" s="14">
        <f t="shared" si="105"/>
        <v>152.05927359820097</v>
      </c>
      <c r="T236" s="14">
        <f t="shared" si="106"/>
        <v>11.48078779695857</v>
      </c>
      <c r="U236" s="14">
        <f t="shared" si="107"/>
        <v>4.301836817827407E-2</v>
      </c>
      <c r="V236" s="14">
        <f t="shared" si="108"/>
        <v>-2.7365995890154613</v>
      </c>
      <c r="W236" s="14">
        <f t="shared" si="109"/>
        <v>96.38595003484474</v>
      </c>
      <c r="X236" s="11">
        <f t="shared" si="110"/>
        <v>0.49773374971459405</v>
      </c>
      <c r="Y236" s="11">
        <f t="shared" si="111"/>
        <v>0.22999499961780312</v>
      </c>
      <c r="Z236" s="11">
        <f t="shared" si="112"/>
        <v>0.7654724998113851</v>
      </c>
      <c r="AA236" s="14">
        <f t="shared" si="113"/>
        <v>771.08760027875792</v>
      </c>
      <c r="AB236" s="14">
        <f t="shared" si="114"/>
        <v>723.26340041098456</v>
      </c>
      <c r="AC236" s="14">
        <f t="shared" si="115"/>
        <v>0.81585010274613978</v>
      </c>
      <c r="AD236" s="14">
        <f t="shared" si="90"/>
        <v>13.574503737785511</v>
      </c>
      <c r="AE236" s="14">
        <f t="shared" si="116"/>
        <v>76.425496262214494</v>
      </c>
      <c r="AF236" s="14">
        <f t="shared" si="117"/>
        <v>3.8965332200566142E-3</v>
      </c>
      <c r="AG236" s="14">
        <f t="shared" si="118"/>
        <v>76.429392795434552</v>
      </c>
      <c r="AH236" s="14">
        <f t="shared" si="91"/>
        <v>183.40834360104699</v>
      </c>
    </row>
    <row r="237" spans="4:34" x14ac:dyDescent="0.3">
      <c r="D237" s="10">
        <f t="shared" si="119"/>
        <v>41875</v>
      </c>
      <c r="E237" s="11">
        <f t="shared" si="92"/>
        <v>0.5</v>
      </c>
      <c r="F237" s="12">
        <f t="shared" si="93"/>
        <v>2456893.6666666665</v>
      </c>
      <c r="G237" s="13">
        <f t="shared" si="94"/>
        <v>0.1464385124344014</v>
      </c>
      <c r="I237" s="14">
        <f t="shared" si="95"/>
        <v>152.36564690036994</v>
      </c>
      <c r="J237" s="14">
        <f t="shared" si="96"/>
        <v>5629.1764802228272</v>
      </c>
      <c r="K237" s="14">
        <f t="shared" si="97"/>
        <v>1.6702475447267849E-2</v>
      </c>
      <c r="L237" s="14">
        <f t="shared" si="98"/>
        <v>-1.4286854332832464</v>
      </c>
      <c r="M237" s="14">
        <f t="shared" si="99"/>
        <v>150.93696146708669</v>
      </c>
      <c r="N237" s="14">
        <f t="shared" si="100"/>
        <v>5627.7477947895441</v>
      </c>
      <c r="O237" s="14">
        <f t="shared" si="101"/>
        <v>1.0110771143326123</v>
      </c>
      <c r="P237" s="14">
        <f t="shared" si="102"/>
        <v>150.93304722510948</v>
      </c>
      <c r="Q237" s="14">
        <f t="shared" si="103"/>
        <v>23.437386798355995</v>
      </c>
      <c r="R237" s="14">
        <f t="shared" si="104"/>
        <v>23.435010007427156</v>
      </c>
      <c r="S237" s="14">
        <f t="shared" si="105"/>
        <v>152.97898322897254</v>
      </c>
      <c r="T237" s="14">
        <f t="shared" si="106"/>
        <v>11.140718545536346</v>
      </c>
      <c r="U237" s="14">
        <f t="shared" si="107"/>
        <v>4.3018363511476893E-2</v>
      </c>
      <c r="V237" s="14">
        <f t="shared" si="108"/>
        <v>-2.4735990432085817</v>
      </c>
      <c r="W237" s="14">
        <f t="shared" si="109"/>
        <v>96.218654140408233</v>
      </c>
      <c r="X237" s="11">
        <f t="shared" si="110"/>
        <v>0.49755111044667266</v>
      </c>
      <c r="Y237" s="11">
        <f t="shared" si="111"/>
        <v>0.23027707116776092</v>
      </c>
      <c r="Z237" s="11">
        <f t="shared" si="112"/>
        <v>0.76482514972558446</v>
      </c>
      <c r="AA237" s="14">
        <f t="shared" si="113"/>
        <v>769.74923312326587</v>
      </c>
      <c r="AB237" s="14">
        <f t="shared" si="114"/>
        <v>723.52640095679135</v>
      </c>
      <c r="AC237" s="14">
        <f t="shared" si="115"/>
        <v>0.88160023919783725</v>
      </c>
      <c r="AD237" s="14">
        <f t="shared" si="90"/>
        <v>13.917671261768634</v>
      </c>
      <c r="AE237" s="14">
        <f t="shared" si="116"/>
        <v>76.082328738231368</v>
      </c>
      <c r="AF237" s="14">
        <f t="shared" si="117"/>
        <v>3.9989581936394989E-3</v>
      </c>
      <c r="AG237" s="14">
        <f t="shared" si="118"/>
        <v>76.086327696425002</v>
      </c>
      <c r="AH237" s="14">
        <f t="shared" si="91"/>
        <v>183.59843279287185</v>
      </c>
    </row>
    <row r="238" spans="4:34" x14ac:dyDescent="0.3">
      <c r="D238" s="10">
        <f t="shared" si="119"/>
        <v>41876</v>
      </c>
      <c r="E238" s="11">
        <f t="shared" si="92"/>
        <v>0.5</v>
      </c>
      <c r="F238" s="12">
        <f t="shared" si="93"/>
        <v>2456894.6666666665</v>
      </c>
      <c r="G238" s="13">
        <f t="shared" si="94"/>
        <v>0.14646589094227272</v>
      </c>
      <c r="I238" s="14">
        <f t="shared" si="95"/>
        <v>153.35129426296589</v>
      </c>
      <c r="J238" s="14">
        <f t="shared" si="96"/>
        <v>5630.1620805033199</v>
      </c>
      <c r="K238" s="14">
        <f t="shared" si="97"/>
        <v>1.6702474295341472E-2</v>
      </c>
      <c r="L238" s="14">
        <f t="shared" si="98"/>
        <v>-1.4500913958877908</v>
      </c>
      <c r="M238" s="14">
        <f t="shared" si="99"/>
        <v>151.9012028670781</v>
      </c>
      <c r="N238" s="14">
        <f t="shared" si="100"/>
        <v>5628.7119891074317</v>
      </c>
      <c r="O238" s="14">
        <f t="shared" si="101"/>
        <v>1.0108627993578387</v>
      </c>
      <c r="P238" s="14">
        <f t="shared" si="102"/>
        <v>151.89728452274534</v>
      </c>
      <c r="Q238" s="14">
        <f t="shared" si="103"/>
        <v>23.437386442320889</v>
      </c>
      <c r="R238" s="14">
        <f t="shared" si="104"/>
        <v>23.435008773445468</v>
      </c>
      <c r="S238" s="14">
        <f t="shared" si="105"/>
        <v>153.89692229943716</v>
      </c>
      <c r="T238" s="14">
        <f t="shared" si="106"/>
        <v>10.797712319435956</v>
      </c>
      <c r="U238" s="14">
        <f t="shared" si="107"/>
        <v>4.3018358852345416E-2</v>
      </c>
      <c r="V238" s="14">
        <f t="shared" si="108"/>
        <v>-2.2035674629048376</v>
      </c>
      <c r="W238" s="14">
        <f t="shared" si="109"/>
        <v>96.050396376641956</v>
      </c>
      <c r="X238" s="11">
        <f t="shared" si="110"/>
        <v>0.49736358851590617</v>
      </c>
      <c r="Y238" s="11">
        <f t="shared" si="111"/>
        <v>0.23055693191412294</v>
      </c>
      <c r="Z238" s="11">
        <f t="shared" si="112"/>
        <v>0.76417024511768938</v>
      </c>
      <c r="AA238" s="14">
        <f t="shared" si="113"/>
        <v>768.40317101313565</v>
      </c>
      <c r="AB238" s="14">
        <f t="shared" si="114"/>
        <v>723.79643253709514</v>
      </c>
      <c r="AC238" s="14">
        <f t="shared" si="115"/>
        <v>0.94910813427378571</v>
      </c>
      <c r="AD238" s="14">
        <f t="shared" si="90"/>
        <v>14.264010615269813</v>
      </c>
      <c r="AE238" s="14">
        <f t="shared" si="116"/>
        <v>75.735989384730189</v>
      </c>
      <c r="AF238" s="14">
        <f t="shared" si="117"/>
        <v>4.1026374279412893E-3</v>
      </c>
      <c r="AG238" s="14">
        <f t="shared" si="118"/>
        <v>75.740092022158137</v>
      </c>
      <c r="AH238" s="14">
        <f t="shared" si="91"/>
        <v>183.78643248608759</v>
      </c>
    </row>
    <row r="239" spans="4:34" x14ac:dyDescent="0.3">
      <c r="D239" s="10">
        <f t="shared" si="119"/>
        <v>41877</v>
      </c>
      <c r="E239" s="11">
        <f t="shared" si="92"/>
        <v>0.5</v>
      </c>
      <c r="F239" s="12">
        <f t="shared" si="93"/>
        <v>2456895.6666666665</v>
      </c>
      <c r="G239" s="13">
        <f t="shared" si="94"/>
        <v>0.14649326945014404</v>
      </c>
      <c r="I239" s="14">
        <f t="shared" si="95"/>
        <v>154.33694162556185</v>
      </c>
      <c r="J239" s="14">
        <f t="shared" si="96"/>
        <v>5631.1476807838108</v>
      </c>
      <c r="K239" s="14">
        <f t="shared" si="97"/>
        <v>1.6702473143414904E-2</v>
      </c>
      <c r="L239" s="14">
        <f t="shared" si="98"/>
        <v>-1.4710853816994518</v>
      </c>
      <c r="M239" s="14">
        <f t="shared" si="99"/>
        <v>152.8658562438624</v>
      </c>
      <c r="N239" s="14">
        <f t="shared" si="100"/>
        <v>5629.6765954021112</v>
      </c>
      <c r="O239" s="14">
        <f t="shared" si="101"/>
        <v>1.0106452929863359</v>
      </c>
      <c r="P239" s="14">
        <f t="shared" si="102"/>
        <v>152.86193379566078</v>
      </c>
      <c r="Q239" s="14">
        <f t="shared" si="103"/>
        <v>23.43738608628578</v>
      </c>
      <c r="R239" s="14">
        <f t="shared" si="104"/>
        <v>23.435007541494727</v>
      </c>
      <c r="S239" s="14">
        <f t="shared" si="105"/>
        <v>154.81315033923278</v>
      </c>
      <c r="T239" s="14">
        <f t="shared" si="106"/>
        <v>10.451857763283625</v>
      </c>
      <c r="U239" s="14">
        <f t="shared" si="107"/>
        <v>4.3018354200882424E-2</v>
      </c>
      <c r="V239" s="14">
        <f t="shared" si="108"/>
        <v>-1.9267414483965057</v>
      </c>
      <c r="W239" s="14">
        <f t="shared" si="109"/>
        <v>95.881216865772515</v>
      </c>
      <c r="X239" s="11">
        <f t="shared" si="110"/>
        <v>0.4971713482280532</v>
      </c>
      <c r="Y239" s="11">
        <f t="shared" si="111"/>
        <v>0.2308346347120184</v>
      </c>
      <c r="Z239" s="11">
        <f t="shared" si="112"/>
        <v>0.76350806174408792</v>
      </c>
      <c r="AA239" s="14">
        <f t="shared" si="113"/>
        <v>767.04973492618012</v>
      </c>
      <c r="AB239" s="14">
        <f t="shared" si="114"/>
        <v>724.07325855160343</v>
      </c>
      <c r="AC239" s="14">
        <f t="shared" si="115"/>
        <v>1.0183146379008576</v>
      </c>
      <c r="AD239" s="14">
        <f t="shared" si="90"/>
        <v>14.613434571033478</v>
      </c>
      <c r="AE239" s="14">
        <f t="shared" si="116"/>
        <v>75.38656542896652</v>
      </c>
      <c r="AF239" s="14">
        <f t="shared" si="117"/>
        <v>4.2075622696787478E-3</v>
      </c>
      <c r="AG239" s="14">
        <f t="shared" si="118"/>
        <v>75.390772991236204</v>
      </c>
      <c r="AH239" s="14">
        <f t="shared" si="91"/>
        <v>183.97218860427319</v>
      </c>
    </row>
    <row r="240" spans="4:34" x14ac:dyDescent="0.3">
      <c r="D240" s="10">
        <f t="shared" si="119"/>
        <v>41878</v>
      </c>
      <c r="E240" s="11">
        <f t="shared" si="92"/>
        <v>0.5</v>
      </c>
      <c r="F240" s="12">
        <f t="shared" si="93"/>
        <v>2456896.6666666665</v>
      </c>
      <c r="G240" s="13">
        <f t="shared" si="94"/>
        <v>0.14652064795801537</v>
      </c>
      <c r="I240" s="14">
        <f t="shared" si="95"/>
        <v>155.32258898815871</v>
      </c>
      <c r="J240" s="14">
        <f t="shared" si="96"/>
        <v>5632.1332810643034</v>
      </c>
      <c r="K240" s="14">
        <f t="shared" si="97"/>
        <v>1.6702471991488145E-2</v>
      </c>
      <c r="L240" s="14">
        <f t="shared" si="98"/>
        <v>-1.4916610901517597</v>
      </c>
      <c r="M240" s="14">
        <f t="shared" si="99"/>
        <v>153.83092789800696</v>
      </c>
      <c r="N240" s="14">
        <f t="shared" si="100"/>
        <v>5630.6416199741516</v>
      </c>
      <c r="O240" s="14">
        <f t="shared" si="101"/>
        <v>1.0104246555064273</v>
      </c>
      <c r="P240" s="14">
        <f t="shared" si="102"/>
        <v>153.82700134442666</v>
      </c>
      <c r="Q240" s="14">
        <f t="shared" si="103"/>
        <v>23.437385730250675</v>
      </c>
      <c r="R240" s="14">
        <f t="shared" si="104"/>
        <v>23.435006311575691</v>
      </c>
      <c r="S240" s="14">
        <f t="shared" si="105"/>
        <v>155.72772853567153</v>
      </c>
      <c r="T240" s="14">
        <f t="shared" si="106"/>
        <v>10.103243644833315</v>
      </c>
      <c r="U240" s="14">
        <f t="shared" si="107"/>
        <v>4.3018349557090794E-2</v>
      </c>
      <c r="V240" s="14">
        <f t="shared" si="108"/>
        <v>-1.6433636168505992</v>
      </c>
      <c r="W240" s="14">
        <f t="shared" si="109"/>
        <v>95.711154797804028</v>
      </c>
      <c r="X240" s="11">
        <f t="shared" si="110"/>
        <v>0.49697455806725738</v>
      </c>
      <c r="Y240" s="11">
        <f t="shared" si="111"/>
        <v>0.23111023918446838</v>
      </c>
      <c r="Z240" s="11">
        <f t="shared" si="112"/>
        <v>0.76283887695004626</v>
      </c>
      <c r="AA240" s="14">
        <f t="shared" si="113"/>
        <v>765.68923838243222</v>
      </c>
      <c r="AB240" s="14">
        <f t="shared" si="114"/>
        <v>724.35663638314941</v>
      </c>
      <c r="AC240" s="14">
        <f t="shared" si="115"/>
        <v>1.0891590957873518</v>
      </c>
      <c r="AD240" s="14">
        <f t="shared" si="90"/>
        <v>14.965854977606918</v>
      </c>
      <c r="AE240" s="14">
        <f t="shared" si="116"/>
        <v>75.034145022393076</v>
      </c>
      <c r="AF240" s="14">
        <f t="shared" si="117"/>
        <v>4.3137241298932451E-3</v>
      </c>
      <c r="AG240" s="14">
        <f t="shared" si="118"/>
        <v>75.038458746522963</v>
      </c>
      <c r="AH240" s="14">
        <f t="shared" si="91"/>
        <v>184.15556007168547</v>
      </c>
    </row>
    <row r="241" spans="4:34" x14ac:dyDescent="0.3">
      <c r="D241" s="10">
        <f t="shared" si="119"/>
        <v>41879</v>
      </c>
      <c r="E241" s="11">
        <f t="shared" si="92"/>
        <v>0.5</v>
      </c>
      <c r="F241" s="12">
        <f t="shared" si="93"/>
        <v>2456897.6666666665</v>
      </c>
      <c r="G241" s="13">
        <f t="shared" si="94"/>
        <v>0.14654802646588669</v>
      </c>
      <c r="I241" s="14">
        <f t="shared" si="95"/>
        <v>156.30823635075558</v>
      </c>
      <c r="J241" s="14">
        <f t="shared" si="96"/>
        <v>5633.1188813447952</v>
      </c>
      <c r="K241" s="14">
        <f t="shared" si="97"/>
        <v>1.6702470839561195E-2</v>
      </c>
      <c r="L241" s="14">
        <f t="shared" si="98"/>
        <v>-1.511812324755879</v>
      </c>
      <c r="M241" s="14">
        <f t="shared" si="99"/>
        <v>154.7964240259997</v>
      </c>
      <c r="N241" s="14">
        <f t="shared" si="100"/>
        <v>5631.6070690200395</v>
      </c>
      <c r="O241" s="14">
        <f t="shared" si="101"/>
        <v>1.0102009481547749</v>
      </c>
      <c r="P241" s="14">
        <f t="shared" si="102"/>
        <v>154.79249336553443</v>
      </c>
      <c r="Q241" s="14">
        <f t="shared" si="103"/>
        <v>23.43738537421557</v>
      </c>
      <c r="R241" s="14">
        <f t="shared" si="104"/>
        <v>23.435005083689099</v>
      </c>
      <c r="S241" s="14">
        <f t="shared" si="105"/>
        <v>156.64071967124769</v>
      </c>
      <c r="T241" s="14">
        <f t="shared" si="106"/>
        <v>9.7519588501841881</v>
      </c>
      <c r="U241" s="14">
        <f t="shared" si="107"/>
        <v>4.3018344920973305E-2</v>
      </c>
      <c r="V241" s="14">
        <f t="shared" si="108"/>
        <v>-1.3536823417679986</v>
      </c>
      <c r="W241" s="14">
        <f t="shared" si="109"/>
        <v>95.540248449473637</v>
      </c>
      <c r="X241" s="11">
        <f t="shared" si="110"/>
        <v>0.49677339051511671</v>
      </c>
      <c r="Y241" s="11">
        <f t="shared" si="111"/>
        <v>0.23138381148880102</v>
      </c>
      <c r="Z241" s="11">
        <f t="shared" si="112"/>
        <v>0.76216296954143248</v>
      </c>
      <c r="AA241" s="14">
        <f t="shared" si="113"/>
        <v>764.3219875957891</v>
      </c>
      <c r="AB241" s="14">
        <f t="shared" si="114"/>
        <v>724.64631765823196</v>
      </c>
      <c r="AC241" s="14">
        <f t="shared" si="115"/>
        <v>1.1615794145579912</v>
      </c>
      <c r="AD241" s="14">
        <f t="shared" si="90"/>
        <v>15.321182772737954</v>
      </c>
      <c r="AE241" s="14">
        <f t="shared" si="116"/>
        <v>74.678817227262044</v>
      </c>
      <c r="AF241" s="14">
        <f t="shared" si="117"/>
        <v>4.4211144763329846E-3</v>
      </c>
      <c r="AG241" s="14">
        <f t="shared" si="118"/>
        <v>74.683238341738374</v>
      </c>
      <c r="AH241" s="14">
        <f t="shared" si="91"/>
        <v>184.33641768677785</v>
      </c>
    </row>
    <row r="242" spans="4:34" x14ac:dyDescent="0.3">
      <c r="D242" s="10">
        <f t="shared" si="119"/>
        <v>41880</v>
      </c>
      <c r="E242" s="11">
        <f t="shared" si="92"/>
        <v>0.5</v>
      </c>
      <c r="F242" s="12">
        <f t="shared" si="93"/>
        <v>2456898.6666666665</v>
      </c>
      <c r="G242" s="13">
        <f t="shared" si="94"/>
        <v>0.14657540497375801</v>
      </c>
      <c r="I242" s="14">
        <f t="shared" si="95"/>
        <v>157.29388371335335</v>
      </c>
      <c r="J242" s="14">
        <f t="shared" si="96"/>
        <v>5634.1044816252861</v>
      </c>
      <c r="K242" s="14">
        <f t="shared" si="97"/>
        <v>1.6702469687634055E-2</v>
      </c>
      <c r="L242" s="14">
        <f t="shared" si="98"/>
        <v>-1.5315329950151793</v>
      </c>
      <c r="M242" s="14">
        <f t="shared" si="99"/>
        <v>155.76235071833818</v>
      </c>
      <c r="N242" s="14">
        <f t="shared" si="100"/>
        <v>5632.5729486302707</v>
      </c>
      <c r="O242" s="14">
        <f t="shared" si="101"/>
        <v>1.0099742331029016</v>
      </c>
      <c r="P242" s="14">
        <f t="shared" si="102"/>
        <v>155.75841594948517</v>
      </c>
      <c r="Q242" s="14">
        <f t="shared" si="103"/>
        <v>23.437385018180461</v>
      </c>
      <c r="R242" s="14">
        <f t="shared" si="104"/>
        <v>23.435003857835696</v>
      </c>
      <c r="S242" s="14">
        <f t="shared" si="105"/>
        <v>157.55218806200281</v>
      </c>
      <c r="T242" s="14">
        <f t="shared" si="106"/>
        <v>9.3980923804601435</v>
      </c>
      <c r="U242" s="14">
        <f t="shared" si="107"/>
        <v>4.3018340292532778E-2</v>
      </c>
      <c r="V242" s="14">
        <f t="shared" si="108"/>
        <v>-1.0579515016512249</v>
      </c>
      <c r="W242" s="14">
        <f t="shared" si="109"/>
        <v>95.368535205098638</v>
      </c>
      <c r="X242" s="11">
        <f t="shared" si="110"/>
        <v>0.49656802187614668</v>
      </c>
      <c r="Y242" s="11">
        <f t="shared" si="111"/>
        <v>0.23165542408420603</v>
      </c>
      <c r="Z242" s="11">
        <f t="shared" si="112"/>
        <v>0.76148061966808744</v>
      </c>
      <c r="AA242" s="14">
        <f t="shared" si="113"/>
        <v>762.94828164078911</v>
      </c>
      <c r="AB242" s="14">
        <f t="shared" si="114"/>
        <v>724.94204849834887</v>
      </c>
      <c r="AC242" s="14">
        <f t="shared" si="115"/>
        <v>1.2355121245872169</v>
      </c>
      <c r="AD242" s="14">
        <f t="shared" si="90"/>
        <v>15.679327997078246</v>
      </c>
      <c r="AE242" s="14">
        <f t="shared" si="116"/>
        <v>74.320672002921754</v>
      </c>
      <c r="AF242" s="14">
        <f t="shared" si="117"/>
        <v>4.5297248249474746E-3</v>
      </c>
      <c r="AG242" s="14">
        <f t="shared" si="118"/>
        <v>74.325201727746702</v>
      </c>
      <c r="AH242" s="14">
        <f t="shared" si="91"/>
        <v>184.51464309715615</v>
      </c>
    </row>
    <row r="243" spans="4:34" x14ac:dyDescent="0.3">
      <c r="D243" s="10">
        <f t="shared" si="119"/>
        <v>41881</v>
      </c>
      <c r="E243" s="11">
        <f t="shared" si="92"/>
        <v>0.5</v>
      </c>
      <c r="F243" s="12">
        <f t="shared" si="93"/>
        <v>2456899.6666666665</v>
      </c>
      <c r="G243" s="13">
        <f t="shared" si="94"/>
        <v>0.14660278348162933</v>
      </c>
      <c r="I243" s="14">
        <f t="shared" si="95"/>
        <v>158.27953107595204</v>
      </c>
      <c r="J243" s="14">
        <f t="shared" si="96"/>
        <v>5635.0900819057779</v>
      </c>
      <c r="K243" s="14">
        <f t="shared" si="97"/>
        <v>1.6702468535706727E-2</v>
      </c>
      <c r="L243" s="14">
        <f t="shared" si="98"/>
        <v>-1.5508171183302208</v>
      </c>
      <c r="M243" s="14">
        <f t="shared" si="99"/>
        <v>156.72871395762181</v>
      </c>
      <c r="N243" s="14">
        <f t="shared" si="100"/>
        <v>5633.5392647874478</v>
      </c>
      <c r="O243" s="14">
        <f t="shared" si="101"/>
        <v>1.0097445734434252</v>
      </c>
      <c r="P243" s="14">
        <f t="shared" si="102"/>
        <v>156.72477507888178</v>
      </c>
      <c r="Q243" s="14">
        <f t="shared" si="103"/>
        <v>23.437384662145355</v>
      </c>
      <c r="R243" s="14">
        <f t="shared" si="104"/>
        <v>23.435002634016232</v>
      </c>
      <c r="S243" s="14">
        <f t="shared" si="105"/>
        <v>158.46219949677095</v>
      </c>
      <c r="T243" s="14">
        <f t="shared" si="106"/>
        <v>9.0417333499054724</v>
      </c>
      <c r="U243" s="14">
        <f t="shared" si="107"/>
        <v>4.3018335671772046E-2</v>
      </c>
      <c r="V243" s="14">
        <f t="shared" si="108"/>
        <v>-0.75643023821473165</v>
      </c>
      <c r="W243" s="14">
        <f t="shared" si="109"/>
        <v>95.196051579206241</v>
      </c>
      <c r="X243" s="11">
        <f t="shared" si="110"/>
        <v>0.49635863210987136</v>
      </c>
      <c r="Y243" s="11">
        <f t="shared" si="111"/>
        <v>0.23192515550096512</v>
      </c>
      <c r="Z243" s="11">
        <f t="shared" si="112"/>
        <v>0.76079210871877767</v>
      </c>
      <c r="AA243" s="14">
        <f t="shared" si="113"/>
        <v>761.56841263364993</v>
      </c>
      <c r="AB243" s="14">
        <f t="shared" si="114"/>
        <v>725.24356976178524</v>
      </c>
      <c r="AC243" s="14">
        <f t="shared" si="115"/>
        <v>1.3108924404463096</v>
      </c>
      <c r="AD243" s="14">
        <f t="shared" si="90"/>
        <v>16.040199808067058</v>
      </c>
      <c r="AE243" s="14">
        <f t="shared" si="116"/>
        <v>73.959800191932942</v>
      </c>
      <c r="AF243" s="14">
        <f t="shared" si="117"/>
        <v>4.639546730437984E-3</v>
      </c>
      <c r="AG243" s="14">
        <f t="shared" si="118"/>
        <v>73.964439738663387</v>
      </c>
      <c r="AH243" s="14">
        <f t="shared" si="91"/>
        <v>184.69012786612149</v>
      </c>
    </row>
    <row r="244" spans="4:34" x14ac:dyDescent="0.3">
      <c r="D244" s="10">
        <f t="shared" si="119"/>
        <v>41882</v>
      </c>
      <c r="E244" s="11">
        <f t="shared" si="92"/>
        <v>0.5</v>
      </c>
      <c r="F244" s="12">
        <f t="shared" si="93"/>
        <v>2456900.6666666665</v>
      </c>
      <c r="G244" s="13">
        <f t="shared" si="94"/>
        <v>0.14663016198950066</v>
      </c>
      <c r="I244" s="14">
        <f t="shared" si="95"/>
        <v>159.26517843854981</v>
      </c>
      <c r="J244" s="14">
        <f t="shared" si="96"/>
        <v>5636.0756821862688</v>
      </c>
      <c r="K244" s="14">
        <f t="shared" si="97"/>
        <v>1.6702467383779208E-2</v>
      </c>
      <c r="L244" s="14">
        <f t="shared" si="98"/>
        <v>-1.5696588218938885</v>
      </c>
      <c r="M244" s="14">
        <f t="shared" si="99"/>
        <v>157.69551961665593</v>
      </c>
      <c r="N244" s="14">
        <f t="shared" si="100"/>
        <v>5634.5060233643744</v>
      </c>
      <c r="O244" s="14">
        <f t="shared" si="101"/>
        <v>1.0095120331759939</v>
      </c>
      <c r="P244" s="14">
        <f t="shared" si="102"/>
        <v>157.69157662653308</v>
      </c>
      <c r="Q244" s="14">
        <f t="shared" si="103"/>
        <v>23.43738430611025</v>
      </c>
      <c r="R244" s="14">
        <f t="shared" si="104"/>
        <v>23.435001412231443</v>
      </c>
      <c r="S244" s="14">
        <f t="shared" si="105"/>
        <v>159.3708211773336</v>
      </c>
      <c r="T244" s="14">
        <f t="shared" si="106"/>
        <v>8.6829709853424202</v>
      </c>
      <c r="U244" s="14">
        <f t="shared" si="107"/>
        <v>4.3018331058693869E-2</v>
      </c>
      <c r="V244" s="14">
        <f t="shared" si="108"/>
        <v>-0.44938272437353805</v>
      </c>
      <c r="W244" s="14">
        <f t="shared" si="109"/>
        <v>95.022833240838253</v>
      </c>
      <c r="X244" s="11">
        <f t="shared" si="110"/>
        <v>0.49614540466970386</v>
      </c>
      <c r="Y244" s="11">
        <f t="shared" si="111"/>
        <v>0.23219309011181982</v>
      </c>
      <c r="Z244" s="11">
        <f t="shared" si="112"/>
        <v>0.76009771922758784</v>
      </c>
      <c r="AA244" s="14">
        <f t="shared" si="113"/>
        <v>760.18266592670602</v>
      </c>
      <c r="AB244" s="14">
        <f t="shared" si="114"/>
        <v>725.55061727562634</v>
      </c>
      <c r="AC244" s="14">
        <f t="shared" si="115"/>
        <v>1.3876543189065842</v>
      </c>
      <c r="AD244" s="14">
        <f t="shared" si="90"/>
        <v>16.403706493890763</v>
      </c>
      <c r="AE244" s="14">
        <f t="shared" si="116"/>
        <v>73.596293506109234</v>
      </c>
      <c r="AF244" s="14">
        <f t="shared" si="117"/>
        <v>4.7505717758126974E-3</v>
      </c>
      <c r="AG244" s="14">
        <f t="shared" si="118"/>
        <v>73.601044077885049</v>
      </c>
      <c r="AH244" s="14">
        <f t="shared" si="91"/>
        <v>184.86277262184143</v>
      </c>
    </row>
    <row r="245" spans="4:34" x14ac:dyDescent="0.3">
      <c r="D245" s="10">
        <f t="shared" si="119"/>
        <v>41883</v>
      </c>
      <c r="E245" s="11">
        <f t="shared" si="92"/>
        <v>0.5</v>
      </c>
      <c r="F245" s="12">
        <f t="shared" si="93"/>
        <v>2456901.6666666665</v>
      </c>
      <c r="G245" s="13">
        <f t="shared" si="94"/>
        <v>0.14665754049737198</v>
      </c>
      <c r="I245" s="14">
        <f t="shared" si="95"/>
        <v>160.25082580114849</v>
      </c>
      <c r="J245" s="14">
        <f t="shared" si="96"/>
        <v>5637.0612824667596</v>
      </c>
      <c r="K245" s="14">
        <f t="shared" si="97"/>
        <v>1.6702466231851502E-2</v>
      </c>
      <c r="L245" s="14">
        <f t="shared" si="98"/>
        <v>-1.5880523445765049</v>
      </c>
      <c r="M245" s="14">
        <f t="shared" si="99"/>
        <v>158.66277345657198</v>
      </c>
      <c r="N245" s="14">
        <f t="shared" si="100"/>
        <v>5635.4732301221829</v>
      </c>
      <c r="O245" s="14">
        <f t="shared" si="101"/>
        <v>1.0092766771929247</v>
      </c>
      <c r="P245" s="14">
        <f t="shared" si="102"/>
        <v>158.65882635357409</v>
      </c>
      <c r="Q245" s="14">
        <f t="shared" si="103"/>
        <v>23.437383950075144</v>
      </c>
      <c r="R245" s="14">
        <f t="shared" si="104"/>
        <v>23.435000192482068</v>
      </c>
      <c r="S245" s="14">
        <f t="shared" si="105"/>
        <v>160.27812165950419</v>
      </c>
      <c r="T245" s="14">
        <f t="shared" si="106"/>
        <v>8.3218946269370022</v>
      </c>
      <c r="U245" s="14">
        <f t="shared" si="107"/>
        <v>4.3018326453301059E-2</v>
      </c>
      <c r="V245" s="14">
        <f t="shared" si="108"/>
        <v>-0.13707794215575628</v>
      </c>
      <c r="W245" s="14">
        <f t="shared" si="109"/>
        <v>94.848915039428235</v>
      </c>
      <c r="X245" s="11">
        <f t="shared" si="110"/>
        <v>0.49592852634871931</v>
      </c>
      <c r="Y245" s="11">
        <f t="shared" si="111"/>
        <v>0.23245931790586308</v>
      </c>
      <c r="Z245" s="11">
        <f t="shared" si="112"/>
        <v>0.75939773479157557</v>
      </c>
      <c r="AA245" s="14">
        <f t="shared" si="113"/>
        <v>758.79132031542588</v>
      </c>
      <c r="AB245" s="14">
        <f t="shared" si="114"/>
        <v>725.86292205784412</v>
      </c>
      <c r="AC245" s="14">
        <f t="shared" si="115"/>
        <v>1.4657305144610291</v>
      </c>
      <c r="AD245" s="14">
        <f t="shared" si="90"/>
        <v>16.769755487429876</v>
      </c>
      <c r="AE245" s="14">
        <f t="shared" si="116"/>
        <v>73.230244512570124</v>
      </c>
      <c r="AF245" s="14">
        <f t="shared" si="117"/>
        <v>4.8627915608991509E-3</v>
      </c>
      <c r="AG245" s="14">
        <f t="shared" si="118"/>
        <v>73.23510730413102</v>
      </c>
      <c r="AH245" s="14">
        <f t="shared" si="91"/>
        <v>185.03248628130675</v>
      </c>
    </row>
    <row r="246" spans="4:34" x14ac:dyDescent="0.3">
      <c r="D246" s="10">
        <f t="shared" si="119"/>
        <v>41884</v>
      </c>
      <c r="E246" s="11">
        <f t="shared" si="92"/>
        <v>0.5</v>
      </c>
      <c r="F246" s="12">
        <f t="shared" si="93"/>
        <v>2456902.6666666665</v>
      </c>
      <c r="G246" s="13">
        <f t="shared" si="94"/>
        <v>0.1466849190052433</v>
      </c>
      <c r="I246" s="14">
        <f t="shared" si="95"/>
        <v>161.23647316374809</v>
      </c>
      <c r="J246" s="14">
        <f t="shared" si="96"/>
        <v>5638.0468827472505</v>
      </c>
      <c r="K246" s="14">
        <f t="shared" si="97"/>
        <v>1.6702465079923602E-2</v>
      </c>
      <c r="L246" s="14">
        <f t="shared" si="98"/>
        <v>-1.6059920387996431</v>
      </c>
      <c r="M246" s="14">
        <f t="shared" si="99"/>
        <v>159.63048112494843</v>
      </c>
      <c r="N246" s="14">
        <f t="shared" si="100"/>
        <v>5636.4408907084508</v>
      </c>
      <c r="O246" s="14">
        <f t="shared" si="101"/>
        <v>1.0090385712645462</v>
      </c>
      <c r="P246" s="14">
        <f t="shared" si="102"/>
        <v>159.62652990758673</v>
      </c>
      <c r="Q246" s="14">
        <f t="shared" si="103"/>
        <v>23.437383594040039</v>
      </c>
      <c r="R246" s="14">
        <f t="shared" si="104"/>
        <v>23.434998974768845</v>
      </c>
      <c r="S246" s="14">
        <f t="shared" si="105"/>
        <v>161.18417079513151</v>
      </c>
      <c r="T246" s="14">
        <f t="shared" si="106"/>
        <v>7.9585937302261609</v>
      </c>
      <c r="U246" s="14">
        <f t="shared" si="107"/>
        <v>4.3018321855596377E-2</v>
      </c>
      <c r="V246" s="14">
        <f t="shared" si="108"/>
        <v>0.18021052939602497</v>
      </c>
      <c r="W246" s="14">
        <f t="shared" si="109"/>
        <v>94.674331032156473</v>
      </c>
      <c r="X246" s="11">
        <f t="shared" si="110"/>
        <v>0.49570818713236386</v>
      </c>
      <c r="Y246" s="11">
        <f t="shared" si="111"/>
        <v>0.23272393426526253</v>
      </c>
      <c r="Z246" s="11">
        <f t="shared" si="112"/>
        <v>0.75869243999946512</v>
      </c>
      <c r="AA246" s="14">
        <f t="shared" si="113"/>
        <v>757.39464825725179</v>
      </c>
      <c r="AB246" s="14">
        <f t="shared" si="114"/>
        <v>726.18021052939594</v>
      </c>
      <c r="AC246" s="14">
        <f t="shared" si="115"/>
        <v>1.5450526323489839</v>
      </c>
      <c r="AD246" s="14">
        <f t="shared" si="90"/>
        <v>17.138253380108729</v>
      </c>
      <c r="AE246" s="14">
        <f t="shared" si="116"/>
        <v>72.861746619891278</v>
      </c>
      <c r="AF246" s="14">
        <f t="shared" si="117"/>
        <v>4.9761976897663256E-3</v>
      </c>
      <c r="AG246" s="14">
        <f t="shared" si="118"/>
        <v>72.866722817581049</v>
      </c>
      <c r="AH246" s="14">
        <f t="shared" si="91"/>
        <v>185.19918534190248</v>
      </c>
    </row>
    <row r="247" spans="4:34" x14ac:dyDescent="0.3">
      <c r="D247" s="10">
        <f t="shared" si="119"/>
        <v>41885</v>
      </c>
      <c r="E247" s="11">
        <f t="shared" si="92"/>
        <v>0.5</v>
      </c>
      <c r="F247" s="12">
        <f t="shared" si="93"/>
        <v>2456903.6666666665</v>
      </c>
      <c r="G247" s="13">
        <f t="shared" si="94"/>
        <v>0.14671229751311463</v>
      </c>
      <c r="I247" s="14">
        <f t="shared" si="95"/>
        <v>162.22212052634768</v>
      </c>
      <c r="J247" s="14">
        <f t="shared" si="96"/>
        <v>5639.0324830277405</v>
      </c>
      <c r="K247" s="14">
        <f t="shared" si="97"/>
        <v>1.6702463927995514E-2</v>
      </c>
      <c r="L247" s="14">
        <f t="shared" si="98"/>
        <v>-1.6234723723985036</v>
      </c>
      <c r="M247" s="14">
        <f t="shared" si="99"/>
        <v>160.59864815394917</v>
      </c>
      <c r="N247" s="14">
        <f t="shared" si="100"/>
        <v>5637.4090106553422</v>
      </c>
      <c r="O247" s="14">
        <f t="shared" si="101"/>
        <v>1.0087977820242402</v>
      </c>
      <c r="P247" s="14">
        <f t="shared" si="102"/>
        <v>160.59469282073846</v>
      </c>
      <c r="Q247" s="14">
        <f t="shared" si="103"/>
        <v>23.437383238004934</v>
      </c>
      <c r="R247" s="14">
        <f t="shared" si="104"/>
        <v>23.434997759092514</v>
      </c>
      <c r="S247" s="14">
        <f t="shared" si="105"/>
        <v>162.08903967503676</v>
      </c>
      <c r="T247" s="14">
        <f t="shared" si="106"/>
        <v>7.5931578693464701</v>
      </c>
      <c r="U247" s="14">
        <f t="shared" si="107"/>
        <v>4.3018317265582633E-2</v>
      </c>
      <c r="V247" s="14">
        <f t="shared" si="108"/>
        <v>0.50220471637145103</v>
      </c>
      <c r="W247" s="14">
        <f t="shared" si="109"/>
        <v>94.499114512687498</v>
      </c>
      <c r="X247" s="11">
        <f t="shared" si="110"/>
        <v>0.49548458005807539</v>
      </c>
      <c r="Y247" s="11">
        <f t="shared" si="111"/>
        <v>0.23298703974505455</v>
      </c>
      <c r="Z247" s="11">
        <f t="shared" si="112"/>
        <v>0.75798212037109625</v>
      </c>
      <c r="AA247" s="14">
        <f t="shared" si="113"/>
        <v>755.99291610149999</v>
      </c>
      <c r="AB247" s="14">
        <f t="shared" si="114"/>
        <v>726.50220471637158</v>
      </c>
      <c r="AC247" s="14">
        <f t="shared" si="115"/>
        <v>1.6255511790928949</v>
      </c>
      <c r="AD247" s="14">
        <f t="shared" si="90"/>
        <v>17.509105935590085</v>
      </c>
      <c r="AE247" s="14">
        <f t="shared" si="116"/>
        <v>72.490894064409915</v>
      </c>
      <c r="AF247" s="14">
        <f t="shared" si="117"/>
        <v>5.090781757015897E-3</v>
      </c>
      <c r="AG247" s="14">
        <f t="shared" si="118"/>
        <v>72.495984846166934</v>
      </c>
      <c r="AH247" s="14">
        <f t="shared" si="91"/>
        <v>185.36279323429258</v>
      </c>
    </row>
    <row r="248" spans="4:34" x14ac:dyDescent="0.3">
      <c r="D248" s="10">
        <f t="shared" si="119"/>
        <v>41886</v>
      </c>
      <c r="E248" s="11">
        <f t="shared" si="92"/>
        <v>0.5</v>
      </c>
      <c r="F248" s="12">
        <f t="shared" si="93"/>
        <v>2456904.6666666665</v>
      </c>
      <c r="G248" s="13">
        <f t="shared" si="94"/>
        <v>0.14673967602098595</v>
      </c>
      <c r="I248" s="14">
        <f t="shared" si="95"/>
        <v>163.20776788894818</v>
      </c>
      <c r="J248" s="14">
        <f t="shared" si="96"/>
        <v>5640.0180833082304</v>
      </c>
      <c r="K248" s="14">
        <f t="shared" si="97"/>
        <v>1.6702462776067236E-2</v>
      </c>
      <c r="L248" s="14">
        <f t="shared" si="98"/>
        <v>-1.6404879304720887</v>
      </c>
      <c r="M248" s="14">
        <f t="shared" si="99"/>
        <v>161.56727995847609</v>
      </c>
      <c r="N248" s="14">
        <f t="shared" si="100"/>
        <v>5638.3775953777586</v>
      </c>
      <c r="O248" s="14">
        <f t="shared" si="101"/>
        <v>1.0085543769531882</v>
      </c>
      <c r="P248" s="14">
        <f t="shared" si="102"/>
        <v>161.56332050793463</v>
      </c>
      <c r="Q248" s="14">
        <f t="shared" si="103"/>
        <v>23.437382881969828</v>
      </c>
      <c r="R248" s="14">
        <f t="shared" si="104"/>
        <v>23.434996545453803</v>
      </c>
      <c r="S248" s="14">
        <f t="shared" si="105"/>
        <v>162.99280057287012</v>
      </c>
      <c r="T248" s="14">
        <f t="shared" si="106"/>
        <v>7.2256767414118661</v>
      </c>
      <c r="U248" s="14">
        <f t="shared" si="107"/>
        <v>4.3018312683262575E-2</v>
      </c>
      <c r="V248" s="14">
        <f t="shared" si="108"/>
        <v>0.8286224423055224</v>
      </c>
      <c r="W248" s="14">
        <f t="shared" si="109"/>
        <v>94.323298041202293</v>
      </c>
      <c r="X248" s="11">
        <f t="shared" si="110"/>
        <v>0.49525790108173234</v>
      </c>
      <c r="Y248" s="11">
        <f t="shared" si="111"/>
        <v>0.2332487398561704</v>
      </c>
      <c r="Z248" s="11">
        <f t="shared" si="112"/>
        <v>0.75726706230729424</v>
      </c>
      <c r="AA248" s="14">
        <f t="shared" si="113"/>
        <v>754.58638432961834</v>
      </c>
      <c r="AB248" s="14">
        <f t="shared" si="114"/>
        <v>726.82862244230546</v>
      </c>
      <c r="AC248" s="14">
        <f t="shared" si="115"/>
        <v>1.7071556105763648</v>
      </c>
      <c r="AD248" s="14">
        <f t="shared" si="90"/>
        <v>17.882218103261376</v>
      </c>
      <c r="AE248" s="14">
        <f t="shared" si="116"/>
        <v>72.11778189673862</v>
      </c>
      <c r="AF248" s="14">
        <f t="shared" si="117"/>
        <v>5.2065353329022093E-3</v>
      </c>
      <c r="AG248" s="14">
        <f t="shared" si="118"/>
        <v>72.122988432071523</v>
      </c>
      <c r="AH248" s="14">
        <f t="shared" si="91"/>
        <v>185.5232397309606</v>
      </c>
    </row>
    <row r="249" spans="4:34" x14ac:dyDescent="0.3">
      <c r="D249" s="10">
        <f t="shared" si="119"/>
        <v>41887</v>
      </c>
      <c r="E249" s="11">
        <f t="shared" si="92"/>
        <v>0.5</v>
      </c>
      <c r="F249" s="12">
        <f t="shared" si="93"/>
        <v>2456905.6666666665</v>
      </c>
      <c r="G249" s="13">
        <f t="shared" si="94"/>
        <v>0.14676705452885727</v>
      </c>
      <c r="I249" s="14">
        <f t="shared" si="95"/>
        <v>164.1934152515496</v>
      </c>
      <c r="J249" s="14">
        <f t="shared" si="96"/>
        <v>5641.0036835887204</v>
      </c>
      <c r="K249" s="14">
        <f t="shared" si="97"/>
        <v>1.6702461624138767E-2</v>
      </c>
      <c r="L249" s="14">
        <f t="shared" si="98"/>
        <v>-1.6570334172204042</v>
      </c>
      <c r="M249" s="14">
        <f t="shared" si="99"/>
        <v>162.53638183432918</v>
      </c>
      <c r="N249" s="14">
        <f t="shared" si="100"/>
        <v>5639.3466501715002</v>
      </c>
      <c r="O249" s="14">
        <f t="shared" si="101"/>
        <v>1.0083084243648139</v>
      </c>
      <c r="P249" s="14">
        <f t="shared" si="102"/>
        <v>162.53241826497876</v>
      </c>
      <c r="Q249" s="14">
        <f t="shared" si="103"/>
        <v>23.437382525934723</v>
      </c>
      <c r="R249" s="14">
        <f t="shared" si="104"/>
        <v>23.43499533385345</v>
      </c>
      <c r="S249" s="14">
        <f t="shared" si="105"/>
        <v>163.89552688986299</v>
      </c>
      <c r="T249" s="14">
        <f t="shared" si="106"/>
        <v>6.8562401719883246</v>
      </c>
      <c r="U249" s="14">
        <f t="shared" si="107"/>
        <v>4.3018308108638978E-2</v>
      </c>
      <c r="V249" s="14">
        <f t="shared" si="108"/>
        <v>1.1591775108626308</v>
      </c>
      <c r="W249" s="14">
        <f t="shared" si="109"/>
        <v>94.146913475643785</v>
      </c>
      <c r="X249" s="11">
        <f t="shared" si="110"/>
        <v>0.49502834895078984</v>
      </c>
      <c r="Y249" s="11">
        <f t="shared" si="111"/>
        <v>0.23350914485177934</v>
      </c>
      <c r="Z249" s="11">
        <f t="shared" si="112"/>
        <v>0.75654755304980037</v>
      </c>
      <c r="AA249" s="14">
        <f t="shared" si="113"/>
        <v>753.17530780515028</v>
      </c>
      <c r="AB249" s="14">
        <f t="shared" si="114"/>
        <v>727.15917751086272</v>
      </c>
      <c r="AC249" s="14">
        <f t="shared" si="115"/>
        <v>1.7897943777156797</v>
      </c>
      <c r="AD249" s="14">
        <f t="shared" si="90"/>
        <v>18.257494031468827</v>
      </c>
      <c r="AE249" s="14">
        <f t="shared" si="116"/>
        <v>71.742505968531177</v>
      </c>
      <c r="AF249" s="14">
        <f t="shared" si="117"/>
        <v>5.3234499472424833E-3</v>
      </c>
      <c r="AG249" s="14">
        <f t="shared" si="118"/>
        <v>71.747829418478418</v>
      </c>
      <c r="AH249" s="14">
        <f t="shared" si="91"/>
        <v>185.68046040530828</v>
      </c>
    </row>
    <row r="250" spans="4:34" x14ac:dyDescent="0.3">
      <c r="D250" s="10">
        <f t="shared" si="119"/>
        <v>41888</v>
      </c>
      <c r="E250" s="11">
        <f t="shared" si="92"/>
        <v>0.5</v>
      </c>
      <c r="F250" s="12">
        <f t="shared" si="93"/>
        <v>2456906.6666666665</v>
      </c>
      <c r="G250" s="13">
        <f t="shared" si="94"/>
        <v>0.14679443303672859</v>
      </c>
      <c r="I250" s="14">
        <f t="shared" si="95"/>
        <v>165.17906261415101</v>
      </c>
      <c r="J250" s="14">
        <f t="shared" si="96"/>
        <v>5641.9892838692103</v>
      </c>
      <c r="K250" s="14">
        <f t="shared" si="97"/>
        <v>1.670246047221011E-2</v>
      </c>
      <c r="L250" s="14">
        <f t="shared" si="98"/>
        <v>-1.6731036577681493</v>
      </c>
      <c r="M250" s="14">
        <f t="shared" si="99"/>
        <v>163.50595895638287</v>
      </c>
      <c r="N250" s="14">
        <f t="shared" si="100"/>
        <v>5640.3161802114419</v>
      </c>
      <c r="O250" s="14">
        <f t="shared" si="101"/>
        <v>1.0080599933889294</v>
      </c>
      <c r="P250" s="14">
        <f t="shared" si="102"/>
        <v>163.50199126674883</v>
      </c>
      <c r="Q250" s="14">
        <f t="shared" si="103"/>
        <v>23.437382169899617</v>
      </c>
      <c r="R250" s="14">
        <f t="shared" si="104"/>
        <v>23.434994124292182</v>
      </c>
      <c r="S250" s="14">
        <f t="shared" si="105"/>
        <v>164.79729310045963</v>
      </c>
      <c r="T250" s="14">
        <f t="shared" si="106"/>
        <v>6.484938121607513</v>
      </c>
      <c r="U250" s="14">
        <f t="shared" si="107"/>
        <v>4.3018303541714584E-2</v>
      </c>
      <c r="V250" s="14">
        <f t="shared" si="108"/>
        <v>1.4935798791860226</v>
      </c>
      <c r="W250" s="14">
        <f t="shared" si="109"/>
        <v>93.969992004094848</v>
      </c>
      <c r="X250" s="11">
        <f t="shared" si="110"/>
        <v>0.49479612508389864</v>
      </c>
      <c r="Y250" s="11">
        <f t="shared" si="111"/>
        <v>0.2337683695169685</v>
      </c>
      <c r="Z250" s="11">
        <f t="shared" si="112"/>
        <v>0.75582388065082884</v>
      </c>
      <c r="AA250" s="14">
        <f t="shared" si="113"/>
        <v>751.75993603275879</v>
      </c>
      <c r="AB250" s="14">
        <f t="shared" si="114"/>
        <v>727.49357987918597</v>
      </c>
      <c r="AC250" s="14">
        <f t="shared" si="115"/>
        <v>1.8733949697964931</v>
      </c>
      <c r="AD250" s="14">
        <f t="shared" si="90"/>
        <v>18.63483708047362</v>
      </c>
      <c r="AE250" s="14">
        <f t="shared" si="116"/>
        <v>71.365162919526384</v>
      </c>
      <c r="AF250" s="14">
        <f t="shared" si="117"/>
        <v>5.441517072082935E-3</v>
      </c>
      <c r="AG250" s="14">
        <f t="shared" si="118"/>
        <v>71.37060443659847</v>
      </c>
      <c r="AH250" s="14">
        <f t="shared" si="91"/>
        <v>185.83439613680267</v>
      </c>
    </row>
    <row r="251" spans="4:34" x14ac:dyDescent="0.3">
      <c r="D251" s="10">
        <f t="shared" si="119"/>
        <v>41889</v>
      </c>
      <c r="E251" s="11">
        <f t="shared" si="92"/>
        <v>0.5</v>
      </c>
      <c r="F251" s="12">
        <f t="shared" si="93"/>
        <v>2456907.6666666665</v>
      </c>
      <c r="G251" s="13">
        <f t="shared" si="94"/>
        <v>0.14682181154459989</v>
      </c>
      <c r="I251" s="14">
        <f t="shared" si="95"/>
        <v>166.16470997675151</v>
      </c>
      <c r="J251" s="14">
        <f t="shared" si="96"/>
        <v>5642.9748841496976</v>
      </c>
      <c r="K251" s="14">
        <f t="shared" si="97"/>
        <v>1.6702459320281263E-2</v>
      </c>
      <c r="L251" s="14">
        <f t="shared" si="98"/>
        <v>-1.6886935999740798</v>
      </c>
      <c r="M251" s="14">
        <f t="shared" si="99"/>
        <v>164.47601637677744</v>
      </c>
      <c r="N251" s="14">
        <f t="shared" si="100"/>
        <v>5641.2861905497239</v>
      </c>
      <c r="O251" s="14">
        <f t="shared" si="101"/>
        <v>1.0078091539555805</v>
      </c>
      <c r="P251" s="14">
        <f t="shared" si="102"/>
        <v>164.47204456538864</v>
      </c>
      <c r="Q251" s="14">
        <f t="shared" si="103"/>
        <v>23.437381813864512</v>
      </c>
      <c r="R251" s="14">
        <f t="shared" si="104"/>
        <v>23.434992916770732</v>
      </c>
      <c r="S251" s="14">
        <f t="shared" si="105"/>
        <v>165.69817469879533</v>
      </c>
      <c r="T251" s="14">
        <f t="shared" si="106"/>
        <v>6.1118606932647461</v>
      </c>
      <c r="U251" s="14">
        <f t="shared" si="107"/>
        <v>4.3018298982492181E-2</v>
      </c>
      <c r="V251" s="14">
        <f t="shared" si="108"/>
        <v>1.8315358222864673</v>
      </c>
      <c r="W251" s="14">
        <f t="shared" si="109"/>
        <v>93.792564178215187</v>
      </c>
      <c r="X251" s="11">
        <f t="shared" si="110"/>
        <v>0.49456143345674553</v>
      </c>
      <c r="Y251" s="11">
        <f t="shared" si="111"/>
        <v>0.23402653296170331</v>
      </c>
      <c r="Z251" s="11">
        <f t="shared" si="112"/>
        <v>0.75509633395178766</v>
      </c>
      <c r="AA251" s="14">
        <f t="shared" si="113"/>
        <v>750.3405134257215</v>
      </c>
      <c r="AB251" s="14">
        <f t="shared" si="114"/>
        <v>727.83153582228647</v>
      </c>
      <c r="AC251" s="14">
        <f t="shared" si="115"/>
        <v>1.9578839555716172</v>
      </c>
      <c r="AD251" s="14">
        <f t="shared" si="90"/>
        <v>19.014149835110743</v>
      </c>
      <c r="AE251" s="14">
        <f t="shared" si="116"/>
        <v>70.985850164889257</v>
      </c>
      <c r="AF251" s="14">
        <f t="shared" si="117"/>
        <v>5.560728103087647E-3</v>
      </c>
      <c r="AG251" s="14">
        <f t="shared" si="118"/>
        <v>70.991410892992349</v>
      </c>
      <c r="AH251" s="14">
        <f t="shared" si="91"/>
        <v>185.98499265811347</v>
      </c>
    </row>
    <row r="252" spans="4:34" x14ac:dyDescent="0.3">
      <c r="D252" s="10">
        <f t="shared" si="119"/>
        <v>41890</v>
      </c>
      <c r="E252" s="11">
        <f t="shared" si="92"/>
        <v>0.5</v>
      </c>
      <c r="F252" s="12">
        <f t="shared" si="93"/>
        <v>2456908.6666666665</v>
      </c>
      <c r="G252" s="13">
        <f t="shared" si="94"/>
        <v>0.14684919005247121</v>
      </c>
      <c r="I252" s="14">
        <f t="shared" si="95"/>
        <v>167.15035733935383</v>
      </c>
      <c r="J252" s="14">
        <f t="shared" si="96"/>
        <v>5643.9604844301875</v>
      </c>
      <c r="K252" s="14">
        <f t="shared" si="97"/>
        <v>1.6702458168352224E-2</v>
      </c>
      <c r="L252" s="14">
        <f t="shared" si="98"/>
        <v>-1.7037983162255592</v>
      </c>
      <c r="M252" s="14">
        <f t="shared" si="99"/>
        <v>165.44655902312826</v>
      </c>
      <c r="N252" s="14">
        <f t="shared" si="100"/>
        <v>5642.2566861139621</v>
      </c>
      <c r="O252" s="14">
        <f t="shared" si="101"/>
        <v>1.0075559767785867</v>
      </c>
      <c r="P252" s="14">
        <f t="shared" si="102"/>
        <v>165.44258308851704</v>
      </c>
      <c r="Q252" s="14">
        <f t="shared" si="103"/>
        <v>23.437381457829407</v>
      </c>
      <c r="R252" s="14">
        <f t="shared" si="104"/>
        <v>23.434991711289822</v>
      </c>
      <c r="S252" s="14">
        <f t="shared" si="105"/>
        <v>166.5982481459863</v>
      </c>
      <c r="T252" s="14">
        <f t="shared" si="106"/>
        <v>5.7370981408446635</v>
      </c>
      <c r="U252" s="14">
        <f t="shared" si="107"/>
        <v>4.301829443097447E-2</v>
      </c>
      <c r="V252" s="14">
        <f t="shared" si="108"/>
        <v>2.1727480889263013</v>
      </c>
      <c r="W252" s="14">
        <f t="shared" si="109"/>
        <v>93.614659947666809</v>
      </c>
      <c r="X252" s="11">
        <f t="shared" si="110"/>
        <v>0.49432448049380123</v>
      </c>
      <c r="Y252" s="11">
        <f t="shared" si="111"/>
        <v>0.23428375841694896</v>
      </c>
      <c r="Z252" s="11">
        <f t="shared" si="112"/>
        <v>0.75436520257065354</v>
      </c>
      <c r="AA252" s="14">
        <f t="shared" si="113"/>
        <v>748.91727958133447</v>
      </c>
      <c r="AB252" s="14">
        <f t="shared" si="114"/>
        <v>728.17274808892626</v>
      </c>
      <c r="AC252" s="14">
        <f t="shared" si="115"/>
        <v>2.0431870222315638</v>
      </c>
      <c r="AD252" s="14">
        <f t="shared" si="90"/>
        <v>19.395334117142667</v>
      </c>
      <c r="AE252" s="14">
        <f t="shared" si="116"/>
        <v>70.604665882857333</v>
      </c>
      <c r="AF252" s="14">
        <f t="shared" si="117"/>
        <v>5.6810743396194562E-3</v>
      </c>
      <c r="AG252" s="14">
        <f t="shared" si="118"/>
        <v>70.610346957196953</v>
      </c>
      <c r="AH252" s="14">
        <f t="shared" si="91"/>
        <v>186.1322001406042</v>
      </c>
    </row>
    <row r="253" spans="4:34" x14ac:dyDescent="0.3">
      <c r="D253" s="10">
        <f t="shared" si="119"/>
        <v>41891</v>
      </c>
      <c r="E253" s="11">
        <f t="shared" si="92"/>
        <v>0.5</v>
      </c>
      <c r="F253" s="12">
        <f t="shared" si="93"/>
        <v>2456909.6666666665</v>
      </c>
      <c r="G253" s="13">
        <f t="shared" si="94"/>
        <v>0.14687656856034254</v>
      </c>
      <c r="I253" s="14">
        <f t="shared" si="95"/>
        <v>168.13600470195615</v>
      </c>
      <c r="J253" s="14">
        <f t="shared" si="96"/>
        <v>5644.9460847106757</v>
      </c>
      <c r="K253" s="14">
        <f t="shared" si="97"/>
        <v>1.6702457016422995E-2</v>
      </c>
      <c r="L253" s="14">
        <f t="shared" si="98"/>
        <v>-1.7184130052169608</v>
      </c>
      <c r="M253" s="14">
        <f t="shared" si="99"/>
        <v>166.41759169673918</v>
      </c>
      <c r="N253" s="14">
        <f t="shared" si="100"/>
        <v>5643.2276717054583</v>
      </c>
      <c r="O253" s="14">
        <f t="shared" si="101"/>
        <v>1.0073005333387923</v>
      </c>
      <c r="P253" s="14">
        <f t="shared" si="102"/>
        <v>166.41361163744142</v>
      </c>
      <c r="Q253" s="14">
        <f t="shared" si="103"/>
        <v>23.437381101794301</v>
      </c>
      <c r="R253" s="14">
        <f t="shared" si="104"/>
        <v>23.434990507850181</v>
      </c>
      <c r="S253" s="14">
        <f t="shared" si="105"/>
        <v>167.49759081817473</v>
      </c>
      <c r="T253" s="14">
        <f t="shared" si="106"/>
        <v>5.3607408784242967</v>
      </c>
      <c r="U253" s="14">
        <f t="shared" si="107"/>
        <v>4.3018289887164191E-2</v>
      </c>
      <c r="V253" s="14">
        <f t="shared" si="108"/>
        <v>2.5169160495236125</v>
      </c>
      <c r="W253" s="14">
        <f t="shared" si="109"/>
        <v>93.4363086954652</v>
      </c>
      <c r="X253" s="11">
        <f t="shared" si="110"/>
        <v>0.49408547496560862</v>
      </c>
      <c r="Y253" s="11">
        <f t="shared" si="111"/>
        <v>0.23454017303376082</v>
      </c>
      <c r="Z253" s="11">
        <f t="shared" si="112"/>
        <v>0.75363077689745639</v>
      </c>
      <c r="AA253" s="14">
        <f t="shared" si="113"/>
        <v>747.4904695637216</v>
      </c>
      <c r="AB253" s="14">
        <f t="shared" si="114"/>
        <v>728.51691604952362</v>
      </c>
      <c r="AC253" s="14">
        <f t="shared" si="115"/>
        <v>2.1292290123809039</v>
      </c>
      <c r="AD253" s="14">
        <f t="shared" si="90"/>
        <v>19.778290997303184</v>
      </c>
      <c r="AE253" s="14">
        <f t="shared" si="116"/>
        <v>70.221709002696812</v>
      </c>
      <c r="AF253" s="14">
        <f t="shared" si="117"/>
        <v>5.8025469634824219E-3</v>
      </c>
      <c r="AG253" s="14">
        <f t="shared" si="118"/>
        <v>70.227511549660292</v>
      </c>
      <c r="AH253" s="14">
        <f t="shared" si="91"/>
        <v>186.27597281492365</v>
      </c>
    </row>
    <row r="254" spans="4:34" x14ac:dyDescent="0.3">
      <c r="D254" s="10">
        <f t="shared" si="119"/>
        <v>41892</v>
      </c>
      <c r="E254" s="11">
        <f t="shared" si="92"/>
        <v>0.5</v>
      </c>
      <c r="F254" s="12">
        <f t="shared" si="93"/>
        <v>2456910.6666666665</v>
      </c>
      <c r="G254" s="13">
        <f t="shared" si="94"/>
        <v>0.14690394706821386</v>
      </c>
      <c r="I254" s="14">
        <f t="shared" si="95"/>
        <v>169.12165206455848</v>
      </c>
      <c r="J254" s="14">
        <f t="shared" si="96"/>
        <v>5645.9316849911647</v>
      </c>
      <c r="K254" s="14">
        <f t="shared" si="97"/>
        <v>1.6702455864493575E-2</v>
      </c>
      <c r="L254" s="14">
        <f t="shared" si="98"/>
        <v>-1.7325329937120406</v>
      </c>
      <c r="M254" s="14">
        <f t="shared" si="99"/>
        <v>167.38911907084645</v>
      </c>
      <c r="N254" s="14">
        <f t="shared" si="100"/>
        <v>5644.1991519974526</v>
      </c>
      <c r="O254" s="14">
        <f t="shared" si="101"/>
        <v>1.007042895867001</v>
      </c>
      <c r="P254" s="14">
        <f t="shared" si="102"/>
        <v>167.38513488540156</v>
      </c>
      <c r="Q254" s="14">
        <f t="shared" si="103"/>
        <v>23.437380745759196</v>
      </c>
      <c r="R254" s="14">
        <f t="shared" si="104"/>
        <v>23.434989306452533</v>
      </c>
      <c r="S254" s="14">
        <f t="shared" si="105"/>
        <v>168.39628095530378</v>
      </c>
      <c r="T254" s="14">
        <f t="shared" si="106"/>
        <v>4.9828794903875391</v>
      </c>
      <c r="U254" s="14">
        <f t="shared" si="107"/>
        <v>4.3018285351064132E-2</v>
      </c>
      <c r="V254" s="14">
        <f t="shared" si="108"/>
        <v>2.8637358366916752</v>
      </c>
      <c r="W254" s="14">
        <f t="shared" si="109"/>
        <v>93.257539274190066</v>
      </c>
      <c r="X254" s="11">
        <f t="shared" si="110"/>
        <v>0.49384462789118633</v>
      </c>
      <c r="Y254" s="11">
        <f t="shared" si="111"/>
        <v>0.23479590768510278</v>
      </c>
      <c r="Z254" s="11">
        <f t="shared" si="112"/>
        <v>0.75289334809726982</v>
      </c>
      <c r="AA254" s="14">
        <f t="shared" si="113"/>
        <v>746.06031419352053</v>
      </c>
      <c r="AB254" s="14">
        <f t="shared" si="114"/>
        <v>728.86373583669183</v>
      </c>
      <c r="AC254" s="14">
        <f t="shared" si="115"/>
        <v>2.2159339591729577</v>
      </c>
      <c r="AD254" s="14">
        <f t="shared" si="90"/>
        <v>20.162920807052839</v>
      </c>
      <c r="AE254" s="14">
        <f t="shared" si="116"/>
        <v>69.837079192947158</v>
      </c>
      <c r="AF254" s="14">
        <f t="shared" si="117"/>
        <v>5.9251370163027088E-3</v>
      </c>
      <c r="AG254" s="14">
        <f t="shared" si="118"/>
        <v>69.843004329963463</v>
      </c>
      <c r="AH254" s="14">
        <f t="shared" si="91"/>
        <v>186.41626862382205</v>
      </c>
    </row>
    <row r="255" spans="4:34" x14ac:dyDescent="0.3">
      <c r="D255" s="10">
        <f t="shared" si="119"/>
        <v>41893</v>
      </c>
      <c r="E255" s="11">
        <f t="shared" si="92"/>
        <v>0.5</v>
      </c>
      <c r="F255" s="12">
        <f t="shared" si="93"/>
        <v>2456911.6666666665</v>
      </c>
      <c r="G255" s="13">
        <f t="shared" si="94"/>
        <v>0.14693132557608518</v>
      </c>
      <c r="I255" s="14">
        <f t="shared" si="95"/>
        <v>170.10729942716262</v>
      </c>
      <c r="J255" s="14">
        <f t="shared" si="96"/>
        <v>5646.9172852716538</v>
      </c>
      <c r="K255" s="14">
        <f t="shared" si="97"/>
        <v>1.6702454712563968E-2</v>
      </c>
      <c r="L255" s="14">
        <f t="shared" si="98"/>
        <v>-1.7461537382886254</v>
      </c>
      <c r="M255" s="14">
        <f t="shared" si="99"/>
        <v>168.36114568887399</v>
      </c>
      <c r="N255" s="14">
        <f t="shared" si="100"/>
        <v>5645.171131533365</v>
      </c>
      <c r="O255" s="14">
        <f t="shared" si="101"/>
        <v>1.0067831373266243</v>
      </c>
      <c r="P255" s="14">
        <f t="shared" si="102"/>
        <v>168.35715737582493</v>
      </c>
      <c r="Q255" s="14">
        <f t="shared" si="103"/>
        <v>23.43738038972409</v>
      </c>
      <c r="R255" s="14">
        <f t="shared" si="104"/>
        <v>23.434988107097599</v>
      </c>
      <c r="S255" s="14">
        <f t="shared" si="105"/>
        <v>169.29439761055073</v>
      </c>
      <c r="T255" s="14">
        <f t="shared" si="106"/>
        <v>4.6036047423021556</v>
      </c>
      <c r="U255" s="14">
        <f t="shared" si="107"/>
        <v>4.3018280822676946E-2</v>
      </c>
      <c r="V255" s="14">
        <f t="shared" si="108"/>
        <v>3.2129004790776827</v>
      </c>
      <c r="W255" s="14">
        <f t="shared" si="109"/>
        <v>93.078380043001957</v>
      </c>
      <c r="X255" s="11">
        <f t="shared" si="110"/>
        <v>0.49360215244508493</v>
      </c>
      <c r="Y255" s="11">
        <f t="shared" si="111"/>
        <v>0.23505109677007952</v>
      </c>
      <c r="Z255" s="11">
        <f t="shared" si="112"/>
        <v>0.75215320812009046</v>
      </c>
      <c r="AA255" s="14">
        <f t="shared" si="113"/>
        <v>744.62704034401565</v>
      </c>
      <c r="AB255" s="14">
        <f t="shared" si="114"/>
        <v>729.21290047907769</v>
      </c>
      <c r="AC255" s="14">
        <f t="shared" si="115"/>
        <v>2.3032251197694222</v>
      </c>
      <c r="AD255" s="14">
        <f t="shared" si="90"/>
        <v>20.549123150055973</v>
      </c>
      <c r="AE255" s="14">
        <f t="shared" si="116"/>
        <v>69.450876849944024</v>
      </c>
      <c r="AF255" s="14">
        <f t="shared" si="117"/>
        <v>6.0488353755207046E-3</v>
      </c>
      <c r="AG255" s="14">
        <f t="shared" si="118"/>
        <v>69.456925685319547</v>
      </c>
      <c r="AH255" s="14">
        <f t="shared" si="91"/>
        <v>186.55304890453161</v>
      </c>
    </row>
    <row r="256" spans="4:34" x14ac:dyDescent="0.3">
      <c r="D256" s="10">
        <f t="shared" si="119"/>
        <v>41894</v>
      </c>
      <c r="E256" s="11">
        <f t="shared" si="92"/>
        <v>0.5</v>
      </c>
      <c r="F256" s="12">
        <f t="shared" si="93"/>
        <v>2456912.6666666665</v>
      </c>
      <c r="G256" s="13">
        <f t="shared" si="94"/>
        <v>0.1469587040839565</v>
      </c>
      <c r="I256" s="14">
        <f t="shared" si="95"/>
        <v>171.09294678976585</v>
      </c>
      <c r="J256" s="14">
        <f t="shared" si="96"/>
        <v>5647.902885552141</v>
      </c>
      <c r="K256" s="14">
        <f t="shared" si="97"/>
        <v>1.670245356063417E-2</v>
      </c>
      <c r="L256" s="14">
        <f t="shared" si="98"/>
        <v>-1.7592708270653741</v>
      </c>
      <c r="M256" s="14">
        <f t="shared" si="99"/>
        <v>169.33367596270048</v>
      </c>
      <c r="N256" s="14">
        <f t="shared" si="100"/>
        <v>5646.1436147250761</v>
      </c>
      <c r="O256" s="14">
        <f t="shared" si="101"/>
        <v>1.0065213313960228</v>
      </c>
      <c r="P256" s="14">
        <f t="shared" si="102"/>
        <v>169.32968352059368</v>
      </c>
      <c r="Q256" s="14">
        <f t="shared" si="103"/>
        <v>23.437380033688985</v>
      </c>
      <c r="R256" s="14">
        <f t="shared" si="104"/>
        <v>23.434986909786101</v>
      </c>
      <c r="S256" s="14">
        <f t="shared" si="105"/>
        <v>170.19202060035795</v>
      </c>
      <c r="T256" s="14">
        <f t="shared" si="106"/>
        <v>4.223007592503075</v>
      </c>
      <c r="U256" s="14">
        <f t="shared" si="107"/>
        <v>4.3018276302005408E-2</v>
      </c>
      <c r="V256" s="14">
        <f t="shared" si="108"/>
        <v>3.564100029240183</v>
      </c>
      <c r="W256" s="14">
        <f t="shared" si="109"/>
        <v>92.898858905411004</v>
      </c>
      <c r="X256" s="11">
        <f t="shared" si="110"/>
        <v>0.49335826386858322</v>
      </c>
      <c r="Y256" s="11">
        <f t="shared" si="111"/>
        <v>0.23530587802021929</v>
      </c>
      <c r="Z256" s="11">
        <f t="shared" si="112"/>
        <v>0.75141064971694704</v>
      </c>
      <c r="AA256" s="14">
        <f t="shared" si="113"/>
        <v>743.19087124328803</v>
      </c>
      <c r="AB256" s="14">
        <f t="shared" si="114"/>
        <v>729.56410002924031</v>
      </c>
      <c r="AC256" s="14">
        <f t="shared" si="115"/>
        <v>2.3910250073100769</v>
      </c>
      <c r="AD256" s="14">
        <f t="shared" si="90"/>
        <v>20.936796913408003</v>
      </c>
      <c r="AE256" s="14">
        <f t="shared" si="116"/>
        <v>69.063203086591997</v>
      </c>
      <c r="AF256" s="14">
        <f t="shared" si="117"/>
        <v>6.1736327289725924E-3</v>
      </c>
      <c r="AG256" s="14">
        <f t="shared" si="118"/>
        <v>69.069376719320971</v>
      </c>
      <c r="AH256" s="14">
        <f t="shared" si="91"/>
        <v>186.68627809841757</v>
      </c>
    </row>
    <row r="257" spans="4:34" x14ac:dyDescent="0.3">
      <c r="D257" s="10">
        <f t="shared" si="119"/>
        <v>41895</v>
      </c>
      <c r="E257" s="11">
        <f t="shared" si="92"/>
        <v>0.5</v>
      </c>
      <c r="F257" s="12">
        <f t="shared" si="93"/>
        <v>2456913.6666666665</v>
      </c>
      <c r="G257" s="13">
        <f t="shared" si="94"/>
        <v>0.14698608259182783</v>
      </c>
      <c r="I257" s="14">
        <f t="shared" si="95"/>
        <v>172.0785941523709</v>
      </c>
      <c r="J257" s="14">
        <f t="shared" si="96"/>
        <v>5648.8884858326292</v>
      </c>
      <c r="K257" s="14">
        <f t="shared" si="97"/>
        <v>1.6702452408704185E-2</v>
      </c>
      <c r="L257" s="14">
        <f t="shared" si="98"/>
        <v>-1.7718799814096058</v>
      </c>
      <c r="M257" s="14">
        <f t="shared" si="99"/>
        <v>170.3067141709613</v>
      </c>
      <c r="N257" s="14">
        <f t="shared" si="100"/>
        <v>5647.1166058512199</v>
      </c>
      <c r="O257" s="14">
        <f t="shared" si="101"/>
        <v>1.0062575524505477</v>
      </c>
      <c r="P257" s="14">
        <f t="shared" si="102"/>
        <v>170.30271759834673</v>
      </c>
      <c r="Q257" s="14">
        <f t="shared" si="103"/>
        <v>23.43737967765388</v>
      </c>
      <c r="R257" s="14">
        <f t="shared" si="104"/>
        <v>23.434985714518753</v>
      </c>
      <c r="S257" s="14">
        <f t="shared" si="105"/>
        <v>171.08923045501933</v>
      </c>
      <c r="T257" s="14">
        <f t="shared" si="106"/>
        <v>3.8411792043161599</v>
      </c>
      <c r="U257" s="14">
        <f t="shared" si="107"/>
        <v>4.3018271789052188E-2</v>
      </c>
      <c r="V257" s="14">
        <f t="shared" si="108"/>
        <v>3.9170216863689289</v>
      </c>
      <c r="W257" s="14">
        <f t="shared" si="109"/>
        <v>92.719003347743666</v>
      </c>
      <c r="X257" s="11">
        <f t="shared" si="110"/>
        <v>0.49311317938446603</v>
      </c>
      <c r="Y257" s="11">
        <f t="shared" si="111"/>
        <v>0.23556039230740031</v>
      </c>
      <c r="Z257" s="11">
        <f t="shared" si="112"/>
        <v>0.75066596646153172</v>
      </c>
      <c r="AA257" s="14">
        <f t="shared" si="113"/>
        <v>741.75202678194933</v>
      </c>
      <c r="AB257" s="14">
        <f t="shared" si="114"/>
        <v>729.91702168636903</v>
      </c>
      <c r="AC257" s="14">
        <f t="shared" si="115"/>
        <v>2.4792554215922564</v>
      </c>
      <c r="AD257" s="14">
        <f t="shared" si="90"/>
        <v>21.325840278656333</v>
      </c>
      <c r="AE257" s="14">
        <f t="shared" si="116"/>
        <v>68.674159721343671</v>
      </c>
      <c r="AF257" s="14">
        <f t="shared" si="117"/>
        <v>6.299519548044202E-3</v>
      </c>
      <c r="AG257" s="14">
        <f t="shared" si="118"/>
        <v>68.680459240891722</v>
      </c>
      <c r="AH257" s="14">
        <f t="shared" si="91"/>
        <v>186.81592348576817</v>
      </c>
    </row>
    <row r="258" spans="4:34" x14ac:dyDescent="0.3">
      <c r="D258" s="10">
        <f t="shared" si="119"/>
        <v>41896</v>
      </c>
      <c r="E258" s="11">
        <f t="shared" si="92"/>
        <v>0.5</v>
      </c>
      <c r="F258" s="12">
        <f t="shared" si="93"/>
        <v>2456914.6666666665</v>
      </c>
      <c r="G258" s="13">
        <f t="shared" si="94"/>
        <v>0.14701346109969915</v>
      </c>
      <c r="I258" s="14">
        <f t="shared" si="95"/>
        <v>173.06424151497595</v>
      </c>
      <c r="J258" s="14">
        <f t="shared" si="96"/>
        <v>5649.8740861131173</v>
      </c>
      <c r="K258" s="14">
        <f t="shared" si="97"/>
        <v>1.6702451256774005E-2</v>
      </c>
      <c r="L258" s="14">
        <f t="shared" si="98"/>
        <v>-1.7839770576252281</v>
      </c>
      <c r="M258" s="14">
        <f t="shared" si="99"/>
        <v>171.28026445735071</v>
      </c>
      <c r="N258" s="14">
        <f t="shared" si="100"/>
        <v>5648.0901090554917</v>
      </c>
      <c r="O258" s="14">
        <f t="shared" si="101"/>
        <v>1.0059918755442865</v>
      </c>
      <c r="P258" s="14">
        <f t="shared" si="102"/>
        <v>171.27626375278189</v>
      </c>
      <c r="Q258" s="14">
        <f t="shared" si="103"/>
        <v>23.437379321618774</v>
      </c>
      <c r="R258" s="14">
        <f t="shared" si="104"/>
        <v>23.434984521296276</v>
      </c>
      <c r="S258" s="14">
        <f t="shared" si="105"/>
        <v>171.98610836972114</v>
      </c>
      <c r="T258" s="14">
        <f t="shared" si="106"/>
        <v>3.4582109588794441</v>
      </c>
      <c r="U258" s="14">
        <f t="shared" si="107"/>
        <v>4.3018267283820008E-2</v>
      </c>
      <c r="V258" s="14">
        <f t="shared" si="108"/>
        <v>4.271349914687196</v>
      </c>
      <c r="W258" s="14">
        <f t="shared" si="109"/>
        <v>92.538840478267034</v>
      </c>
      <c r="X258" s="11">
        <f t="shared" si="110"/>
        <v>0.49286711811480055</v>
      </c>
      <c r="Y258" s="11">
        <f t="shared" si="111"/>
        <v>0.23581478345294768</v>
      </c>
      <c r="Z258" s="11">
        <f t="shared" si="112"/>
        <v>0.74991945277665339</v>
      </c>
      <c r="AA258" s="14">
        <f t="shared" si="113"/>
        <v>740.31072382613627</v>
      </c>
      <c r="AB258" s="14">
        <f t="shared" si="114"/>
        <v>730.27134991468711</v>
      </c>
      <c r="AC258" s="14">
        <f t="shared" si="115"/>
        <v>2.5678374786717768</v>
      </c>
      <c r="AD258" s="14">
        <f t="shared" ref="AD258:AD321" si="120">DEGREES(ACOS(SIN(RADIANS($B$2))*SIN(RADIANS(T258))+COS(RADIANS($B$2))*COS(RADIANS(T258))*COS(RADIANS(AC258))))</f>
        <v>21.716150732644426</v>
      </c>
      <c r="AE258" s="14">
        <f t="shared" si="116"/>
        <v>68.283849267355578</v>
      </c>
      <c r="AF258" s="14">
        <f t="shared" si="117"/>
        <v>6.4264860593754945E-3</v>
      </c>
      <c r="AG258" s="14">
        <f t="shared" si="118"/>
        <v>68.29027575341496</v>
      </c>
      <c r="AH258" s="14">
        <f t="shared" ref="AH258:AH321" si="121">IF(AC258&gt;0,MOD(DEGREES(ACOS(((SIN(RADIANS($B$2))*COS(RADIANS(AD258)))-SIN(RADIANS(T258)))/(COS(RADIANS($B$2))*SIN(RADIANS(AD258)))))+180,360),MOD(540-DEGREES(ACOS(((SIN(RADIANS($B$2))*COS(RADIANS(AD258)))-SIN(RADIANS(T258)))/(COS(RADIANS($B$2))*SIN(RADIANS(AD258))))),360))</f>
        <v>186.94195494385923</v>
      </c>
    </row>
    <row r="259" spans="4:34" x14ac:dyDescent="0.3">
      <c r="D259" s="10">
        <f t="shared" si="119"/>
        <v>41897</v>
      </c>
      <c r="E259" s="11">
        <f t="shared" ref="E259:E322" si="122">$B$5</f>
        <v>0.5</v>
      </c>
      <c r="F259" s="12">
        <f t="shared" ref="F259:F322" si="123">D259+2415018.5+E259-$B$4/24</f>
        <v>2456915.6666666665</v>
      </c>
      <c r="G259" s="13">
        <f t="shared" ref="G259:G322" si="124">(F259-2451545)/36525</f>
        <v>0.14704083960757047</v>
      </c>
      <c r="I259" s="14">
        <f t="shared" ref="I259:I322" si="125">MOD(280.46646+G259*(36000.76983 + G259*0.0003032),360)</f>
        <v>174.049888877581</v>
      </c>
      <c r="J259" s="14">
        <f t="shared" ref="J259:J322" si="126">357.52911+G259*(35999.05029 - 0.0001537*G259)</f>
        <v>5650.8596863936045</v>
      </c>
      <c r="K259" s="14">
        <f t="shared" ref="K259:K322" si="127">0.016708634-G259*(0.000042037+0.0000001267*G259)</f>
        <v>1.6702450104843638E-2</v>
      </c>
      <c r="L259" s="14">
        <f t="shared" ref="L259:L322" si="128">SIN(RADIANS(J259))*(1.914602-G259*(0.004817+0.000014*G259))+SIN(RADIANS(2*J259))*(0.019993-0.000101*G259)+SIN(RADIANS(3*J259))*0.000289</f>
        <v>-1.7955580486200389</v>
      </c>
      <c r="M259" s="14">
        <f t="shared" ref="M259:M322" si="129">I259+L259</f>
        <v>172.25433082896095</v>
      </c>
      <c r="N259" s="14">
        <f t="shared" ref="N259:N322" si="130">J259+L259</f>
        <v>5649.0641283449841</v>
      </c>
      <c r="O259" s="14">
        <f t="shared" ref="O259:O322" si="131">(1.000001018*(1-K259*K259))/(1+K259*COS(RADIANS(N259)))</f>
        <v>1.0057243763915085</v>
      </c>
      <c r="P259" s="14">
        <f t="shared" ref="P259:P322" si="132">M259-0.00569-0.00478*SIN(RADIANS(125.04-1934.136*G259))</f>
        <v>172.25032599099492</v>
      </c>
      <c r="Q259" s="14">
        <f t="shared" ref="Q259:Q322" si="133">23+(26+((21.448-G259*(46.815+G259*(0.00059-G259*0.001813))))/60)/60</f>
        <v>23.437378965583669</v>
      </c>
      <c r="R259" s="14">
        <f t="shared" ref="R259:R322" si="134">Q259+0.00256*COS(RADIANS(125.04-1934.136*G259))</f>
        <v>23.434983330119387</v>
      </c>
      <c r="S259" s="14">
        <f t="shared" ref="S259:S322" si="135">DEGREES(ATAN2(COS(RADIANS(P259)),COS(RADIANS(R259))*SIN(RADIANS(P259))))</f>
        <v>172.88273615599732</v>
      </c>
      <c r="T259" s="14">
        <f t="shared" ref="T259:T322" si="136">DEGREES(ASIN(SIN(RADIANS(R259))*SIN(RADIANS(P259))))</f>
        <v>3.0741944684902744</v>
      </c>
      <c r="U259" s="14">
        <f t="shared" ref="U259:U322" si="137">TAN(RADIANS(R259/2))*TAN(RADIANS(R259/2))</f>
        <v>4.3018262786311587E-2</v>
      </c>
      <c r="V259" s="14">
        <f t="shared" ref="V259:V322" si="138">4*DEGREES(U259*SIN(2*RADIANS(I259))-2*K259*SIN(RADIANS(J259))+4*K259*U259*SIN(RADIANS(J259))*COS(2*RADIANS(I259))-0.5*U259*U259*SIN(4*RADIANS(I259))-1.25*K259*K259*SIN(2*RADIANS(J259)))</f>
        <v>4.6267665584491349</v>
      </c>
      <c r="W259" s="14">
        <f t="shared" ref="W259:W322" si="139">DEGREES(ACOS(COS(RADIANS(90.833))/(COS(RADIANS($B$2))*COS(RADIANS(T259)))-TAN(RADIANS($B$2))*TAN(RADIANS(T259))))</f>
        <v>92.358397066920418</v>
      </c>
      <c r="X259" s="11">
        <f t="shared" ref="X259:X322" si="140">(720-4*$B$3-V259+$B$4*60)/1440</f>
        <v>0.49262030100107695</v>
      </c>
      <c r="Y259" s="11">
        <f t="shared" ref="Y259:Y322" si="141">(X259*1440-W259*4)/1440</f>
        <v>0.23606919803740914</v>
      </c>
      <c r="Z259" s="11">
        <f t="shared" ref="Z259:Z322" si="142">(X259*1440+W259*4)/1440</f>
        <v>0.7491714039647448</v>
      </c>
      <c r="AA259" s="14">
        <f t="shared" ref="AA259:AA322" si="143">8*W259</f>
        <v>738.86717653536334</v>
      </c>
      <c r="AB259" s="14">
        <f t="shared" ref="AB259:AB322" si="144">MOD(E259*1440+V259+4*$B$3-60*$B$4,1440)</f>
        <v>730.62676655844916</v>
      </c>
      <c r="AC259" s="14">
        <f t="shared" ref="AC259:AC322" si="145">IF(AB259/4&lt;0,AB259/4+180,AB259/4-180)</f>
        <v>2.6566916396122906</v>
      </c>
      <c r="AD259" s="14">
        <f t="shared" si="120"/>
        <v>22.107625078241796</v>
      </c>
      <c r="AE259" s="14">
        <f t="shared" ref="AE259:AE322" si="146">90-AD259</f>
        <v>67.892374921758204</v>
      </c>
      <c r="AF259" s="14">
        <f t="shared" ref="AF259:AF322" si="147">IF(AE259&gt;85,0,IF(AE259&gt;5,58.1/TAN(RADIANS(AE259))-0.07/POWER(TAN(RADIANS(AE259)),3)+0.000086/POWER(TAN(RADIANS(AE259)),5),IF(AE259&gt;-0.575,1735+AE259*(-518.2+AE259*(103.4+AE259*(-12.79+AE259*0.711))),-20.772/TAN(RADIANS(AE259)))))/3600</f>
        <v>6.5545222151051708E-3</v>
      </c>
      <c r="AG259" s="14">
        <f t="shared" ref="AG259:AG322" si="148">AE259+AF259</f>
        <v>67.898929443973316</v>
      </c>
      <c r="AH259" s="14">
        <f t="shared" si="121"/>
        <v>187.0643447265648</v>
      </c>
    </row>
    <row r="260" spans="4:34" x14ac:dyDescent="0.3">
      <c r="D260" s="10">
        <f t="shared" ref="D260:D323" si="149">D259+1</f>
        <v>41898</v>
      </c>
      <c r="E260" s="11">
        <f t="shared" si="122"/>
        <v>0.5</v>
      </c>
      <c r="F260" s="12">
        <f t="shared" si="123"/>
        <v>2456916.6666666665</v>
      </c>
      <c r="G260" s="13">
        <f t="shared" si="124"/>
        <v>0.1470682181154418</v>
      </c>
      <c r="I260" s="14">
        <f t="shared" si="125"/>
        <v>175.03553624018696</v>
      </c>
      <c r="J260" s="14">
        <f t="shared" si="126"/>
        <v>5651.8452866740918</v>
      </c>
      <c r="K260" s="14">
        <f t="shared" si="127"/>
        <v>1.670244895291308E-2</v>
      </c>
      <c r="L260" s="14">
        <f t="shared" si="128"/>
        <v>-1.8066190855515525</v>
      </c>
      <c r="M260" s="14">
        <f t="shared" si="129"/>
        <v>173.22891715463541</v>
      </c>
      <c r="N260" s="14">
        <f t="shared" si="130"/>
        <v>5650.0386675885402</v>
      </c>
      <c r="O260" s="14">
        <f t="shared" si="131"/>
        <v>1.0054551313478142</v>
      </c>
      <c r="P260" s="14">
        <f t="shared" si="132"/>
        <v>173.22490818183277</v>
      </c>
      <c r="Q260" s="14">
        <f t="shared" si="133"/>
        <v>23.437378609548567</v>
      </c>
      <c r="R260" s="14">
        <f t="shared" si="134"/>
        <v>23.434982140988797</v>
      </c>
      <c r="S260" s="14">
        <f t="shared" si="135"/>
        <v>173.77919619350266</v>
      </c>
      <c r="T260" s="14">
        <f t="shared" si="136"/>
        <v>2.6892215904300061</v>
      </c>
      <c r="U260" s="14">
        <f t="shared" si="137"/>
        <v>4.3018258296529589E-2</v>
      </c>
      <c r="V260" s="14">
        <f t="shared" si="138"/>
        <v>4.982950954469139</v>
      </c>
      <c r="W260" s="14">
        <f t="shared" si="139"/>
        <v>92.17769958561756</v>
      </c>
      <c r="X260" s="11">
        <f t="shared" si="140"/>
        <v>0.49237295072606307</v>
      </c>
      <c r="Y260" s="11">
        <f t="shared" si="141"/>
        <v>0.23632378521045874</v>
      </c>
      <c r="Z260" s="11">
        <f t="shared" si="142"/>
        <v>0.74842211624166732</v>
      </c>
      <c r="AA260" s="14">
        <f t="shared" si="143"/>
        <v>737.42159668494048</v>
      </c>
      <c r="AB260" s="14">
        <f t="shared" si="144"/>
        <v>730.98295095446929</v>
      </c>
      <c r="AC260" s="14">
        <f t="shared" si="145"/>
        <v>2.7457377386173221</v>
      </c>
      <c r="AD260" s="14">
        <f t="shared" si="120"/>
        <v>22.500159445007455</v>
      </c>
      <c r="AE260" s="14">
        <f t="shared" si="146"/>
        <v>67.499840554992545</v>
      </c>
      <c r="AF260" s="14">
        <f t="shared" si="147"/>
        <v>6.6836176616405151E-3</v>
      </c>
      <c r="AG260" s="14">
        <f t="shared" si="148"/>
        <v>67.506524172654181</v>
      </c>
      <c r="AH260" s="14">
        <f t="shared" si="121"/>
        <v>187.18306726400905</v>
      </c>
    </row>
    <row r="261" spans="4:34" x14ac:dyDescent="0.3">
      <c r="D261" s="10">
        <f t="shared" si="149"/>
        <v>41899</v>
      </c>
      <c r="E261" s="11">
        <f t="shared" si="122"/>
        <v>0.5</v>
      </c>
      <c r="F261" s="12">
        <f t="shared" si="123"/>
        <v>2456917.6666666665</v>
      </c>
      <c r="G261" s="13">
        <f t="shared" si="124"/>
        <v>0.14709559662331312</v>
      </c>
      <c r="I261" s="14">
        <f t="shared" si="125"/>
        <v>176.02118360279383</v>
      </c>
      <c r="J261" s="14">
        <f t="shared" si="126"/>
        <v>5652.830886954579</v>
      </c>
      <c r="K261" s="14">
        <f t="shared" si="127"/>
        <v>1.6702447800982331E-2</v>
      </c>
      <c r="L261" s="14">
        <f t="shared" si="128"/>
        <v>-1.8171564394502533</v>
      </c>
      <c r="M261" s="14">
        <f t="shared" si="129"/>
        <v>174.20402716334357</v>
      </c>
      <c r="N261" s="14">
        <f t="shared" si="130"/>
        <v>5651.0137305151284</v>
      </c>
      <c r="O261" s="14">
        <f t="shared" si="131"/>
        <v>1.0051842173909877</v>
      </c>
      <c r="P261" s="14">
        <f t="shared" si="132"/>
        <v>174.20001405426839</v>
      </c>
      <c r="Q261" s="14">
        <f t="shared" si="133"/>
        <v>23.437378253513462</v>
      </c>
      <c r="R261" s="14">
        <f t="shared" si="134"/>
        <v>23.434980953905214</v>
      </c>
      <c r="S261" s="14">
        <f t="shared" si="135"/>
        <v>174.67557138202901</v>
      </c>
      <c r="T261" s="14">
        <f t="shared" si="136"/>
        <v>2.3033844412055724</v>
      </c>
      <c r="U261" s="14">
        <f t="shared" si="137"/>
        <v>4.3018253814476715E-2</v>
      </c>
      <c r="V261" s="14">
        <f t="shared" si="138"/>
        <v>5.3395800431658715</v>
      </c>
      <c r="W261" s="14">
        <f t="shared" si="139"/>
        <v>91.996774249079806</v>
      </c>
      <c r="X261" s="11">
        <f t="shared" si="140"/>
        <v>0.49212529163669039</v>
      </c>
      <c r="Y261" s="11">
        <f t="shared" si="141"/>
        <v>0.23657869650035759</v>
      </c>
      <c r="Z261" s="11">
        <f t="shared" si="142"/>
        <v>0.74767188677302321</v>
      </c>
      <c r="AA261" s="14">
        <f t="shared" si="143"/>
        <v>735.97419399263845</v>
      </c>
      <c r="AB261" s="14">
        <f t="shared" si="144"/>
        <v>731.33958004316582</v>
      </c>
      <c r="AC261" s="14">
        <f t="shared" si="145"/>
        <v>2.8348950107914561</v>
      </c>
      <c r="AD261" s="14">
        <f t="shared" si="120"/>
        <v>22.893649299850548</v>
      </c>
      <c r="AE261" s="14">
        <f t="shared" si="146"/>
        <v>67.106350700149449</v>
      </c>
      <c r="AF261" s="14">
        <f t="shared" si="147"/>
        <v>6.8137617069438982E-3</v>
      </c>
      <c r="AG261" s="14">
        <f t="shared" si="148"/>
        <v>67.113164461856385</v>
      </c>
      <c r="AH261" s="14">
        <f t="shared" si="121"/>
        <v>187.29809898085935</v>
      </c>
    </row>
    <row r="262" spans="4:34" x14ac:dyDescent="0.3">
      <c r="D262" s="10">
        <f t="shared" si="149"/>
        <v>41900</v>
      </c>
      <c r="E262" s="11">
        <f t="shared" si="122"/>
        <v>0.5</v>
      </c>
      <c r="F262" s="12">
        <f t="shared" si="123"/>
        <v>2456918.6666666665</v>
      </c>
      <c r="G262" s="13">
        <f t="shared" si="124"/>
        <v>0.14712297513118444</v>
      </c>
      <c r="I262" s="14">
        <f t="shared" si="125"/>
        <v>177.00683096539979</v>
      </c>
      <c r="J262" s="14">
        <f t="shared" si="126"/>
        <v>5653.8164872350653</v>
      </c>
      <c r="K262" s="14">
        <f t="shared" si="127"/>
        <v>1.6702446649051395E-2</v>
      </c>
      <c r="L262" s="14">
        <f t="shared" si="128"/>
        <v>-1.8271665228195457</v>
      </c>
      <c r="M262" s="14">
        <f t="shared" si="129"/>
        <v>175.17966444258025</v>
      </c>
      <c r="N262" s="14">
        <f t="shared" si="130"/>
        <v>5651.9893207122459</v>
      </c>
      <c r="O262" s="14">
        <f t="shared" si="131"/>
        <v>1.0049117121015547</v>
      </c>
      <c r="P262" s="14">
        <f t="shared" si="132"/>
        <v>175.1756471958002</v>
      </c>
      <c r="Q262" s="14">
        <f t="shared" si="133"/>
        <v>23.437377897478356</v>
      </c>
      <c r="R262" s="14">
        <f t="shared" si="134"/>
        <v>23.434979768869354</v>
      </c>
      <c r="S262" s="14">
        <f t="shared" si="135"/>
        <v>175.57194509368435</v>
      </c>
      <c r="T262" s="14">
        <f t="shared" si="136"/>
        <v>1.9167754111486408</v>
      </c>
      <c r="U262" s="14">
        <f t="shared" si="137"/>
        <v>4.3018249340155634E-2</v>
      </c>
      <c r="V262" s="14">
        <f t="shared" si="138"/>
        <v>5.6963284791348459</v>
      </c>
      <c r="W262" s="14">
        <f t="shared" si="139"/>
        <v>91.815647056163442</v>
      </c>
      <c r="X262" s="11">
        <f t="shared" si="140"/>
        <v>0.49187754966726743</v>
      </c>
      <c r="Y262" s="11">
        <f t="shared" si="141"/>
        <v>0.23683408562236899</v>
      </c>
      <c r="Z262" s="11">
        <f t="shared" si="142"/>
        <v>0.7469210137121659</v>
      </c>
      <c r="AA262" s="14">
        <f t="shared" si="143"/>
        <v>734.52517644930754</v>
      </c>
      <c r="AB262" s="14">
        <f t="shared" si="144"/>
        <v>731.69632847913499</v>
      </c>
      <c r="AC262" s="14">
        <f t="shared" si="145"/>
        <v>2.9240821197837477</v>
      </c>
      <c r="AD262" s="14">
        <f t="shared" si="120"/>
        <v>23.287989457755508</v>
      </c>
      <c r="AE262" s="14">
        <f t="shared" si="146"/>
        <v>66.712010542244485</v>
      </c>
      <c r="AF262" s="14">
        <f t="shared" si="147"/>
        <v>6.9449432863297657E-3</v>
      </c>
      <c r="AG262" s="14">
        <f t="shared" si="148"/>
        <v>66.718955485530813</v>
      </c>
      <c r="AH262" s="14">
        <f t="shared" si="121"/>
        <v>187.40941813200448</v>
      </c>
    </row>
    <row r="263" spans="4:34" x14ac:dyDescent="0.3">
      <c r="D263" s="10">
        <f t="shared" si="149"/>
        <v>41901</v>
      </c>
      <c r="E263" s="11">
        <f t="shared" si="122"/>
        <v>0.5</v>
      </c>
      <c r="F263" s="12">
        <f t="shared" si="123"/>
        <v>2456919.6666666665</v>
      </c>
      <c r="G263" s="13">
        <f t="shared" si="124"/>
        <v>0.14715035363905576</v>
      </c>
      <c r="I263" s="14">
        <f t="shared" si="125"/>
        <v>177.99247832800756</v>
      </c>
      <c r="J263" s="14">
        <f t="shared" si="126"/>
        <v>5654.8020875155526</v>
      </c>
      <c r="K263" s="14">
        <f t="shared" si="127"/>
        <v>1.6702445497120268E-2</v>
      </c>
      <c r="L263" s="14">
        <f t="shared" si="128"/>
        <v>-1.8366458912113106</v>
      </c>
      <c r="M263" s="14">
        <f t="shared" si="129"/>
        <v>176.15583243679626</v>
      </c>
      <c r="N263" s="14">
        <f t="shared" si="130"/>
        <v>5652.9654416243411</v>
      </c>
      <c r="O263" s="14">
        <f t="shared" si="131"/>
        <v>1.0046376936430463</v>
      </c>
      <c r="P263" s="14">
        <f t="shared" si="132"/>
        <v>176.15181105088249</v>
      </c>
      <c r="Q263" s="14">
        <f t="shared" si="133"/>
        <v>23.437377541443254</v>
      </c>
      <c r="R263" s="14">
        <f t="shared" si="134"/>
        <v>23.434978585881922</v>
      </c>
      <c r="S263" s="14">
        <f t="shared" si="135"/>
        <v>176.46840112515341</v>
      </c>
      <c r="T263" s="14">
        <f t="shared" si="136"/>
        <v>1.5294871793113394</v>
      </c>
      <c r="U263" s="14">
        <f t="shared" si="137"/>
        <v>4.3018244873569027E-2</v>
      </c>
      <c r="V263" s="14">
        <f t="shared" si="138"/>
        <v>6.0528687422884389</v>
      </c>
      <c r="W263" s="14">
        <f t="shared" si="139"/>
        <v>91.634343831646177</v>
      </c>
      <c r="X263" s="11">
        <f t="shared" si="140"/>
        <v>0.49162995226229972</v>
      </c>
      <c r="Y263" s="11">
        <f t="shared" si="141"/>
        <v>0.23709010828550478</v>
      </c>
      <c r="Z263" s="11">
        <f t="shared" si="142"/>
        <v>0.74616979623909463</v>
      </c>
      <c r="AA263" s="14">
        <f t="shared" si="143"/>
        <v>733.07475065316942</v>
      </c>
      <c r="AB263" s="14">
        <f t="shared" si="144"/>
        <v>732.05286874228841</v>
      </c>
      <c r="AC263" s="14">
        <f t="shared" si="145"/>
        <v>3.0132171855721026</v>
      </c>
      <c r="AD263" s="14">
        <f t="shared" si="120"/>
        <v>23.683074092645736</v>
      </c>
      <c r="AE263" s="14">
        <f t="shared" si="146"/>
        <v>66.316925907354261</v>
      </c>
      <c r="AF263" s="14">
        <f t="shared" si="147"/>
        <v>7.0771509267699949E-3</v>
      </c>
      <c r="AG263" s="14">
        <f t="shared" si="148"/>
        <v>66.324003058281036</v>
      </c>
      <c r="AH263" s="14">
        <f t="shared" si="121"/>
        <v>187.51700465449318</v>
      </c>
    </row>
    <row r="264" spans="4:34" x14ac:dyDescent="0.3">
      <c r="D264" s="10">
        <f t="shared" si="149"/>
        <v>41902</v>
      </c>
      <c r="E264" s="11">
        <f t="shared" si="122"/>
        <v>0.5</v>
      </c>
      <c r="F264" s="12">
        <f t="shared" si="123"/>
        <v>2456920.6666666665</v>
      </c>
      <c r="G264" s="13">
        <f t="shared" si="124"/>
        <v>0.14717773214692709</v>
      </c>
      <c r="I264" s="14">
        <f t="shared" si="125"/>
        <v>178.97812569061443</v>
      </c>
      <c r="J264" s="14">
        <f t="shared" si="126"/>
        <v>5655.7876877960389</v>
      </c>
      <c r="K264" s="14">
        <f t="shared" si="127"/>
        <v>1.6702444345188951E-2</v>
      </c>
      <c r="L264" s="14">
        <f t="shared" si="128"/>
        <v>-1.8455912447761522</v>
      </c>
      <c r="M264" s="14">
        <f t="shared" si="129"/>
        <v>177.13253444583827</v>
      </c>
      <c r="N264" s="14">
        <f t="shared" si="130"/>
        <v>5653.9420965512627</v>
      </c>
      <c r="O264" s="14">
        <f t="shared" si="131"/>
        <v>1.0043622407419743</v>
      </c>
      <c r="P264" s="14">
        <f t="shared" si="132"/>
        <v>177.12850891936549</v>
      </c>
      <c r="Q264" s="14">
        <f t="shared" si="133"/>
        <v>23.437377185408149</v>
      </c>
      <c r="R264" s="14">
        <f t="shared" si="134"/>
        <v>23.434977404943623</v>
      </c>
      <c r="S264" s="14">
        <f t="shared" si="135"/>
        <v>177.36502364993086</v>
      </c>
      <c r="T264" s="14">
        <f t="shared" si="136"/>
        <v>1.141612728607883</v>
      </c>
      <c r="U264" s="14">
        <f t="shared" si="137"/>
        <v>4.301824041471955E-2</v>
      </c>
      <c r="V264" s="14">
        <f t="shared" si="138"/>
        <v>6.408871250611214</v>
      </c>
      <c r="W264" s="14">
        <f t="shared" si="139"/>
        <v>91.452890268443809</v>
      </c>
      <c r="X264" s="11">
        <f t="shared" si="140"/>
        <v>0.49138272829818663</v>
      </c>
      <c r="Y264" s="11">
        <f t="shared" si="141"/>
        <v>0.23734692199695384</v>
      </c>
      <c r="Z264" s="11">
        <f t="shared" si="142"/>
        <v>0.74541853459941954</v>
      </c>
      <c r="AA264" s="14">
        <f t="shared" si="143"/>
        <v>731.62312214755048</v>
      </c>
      <c r="AB264" s="14">
        <f t="shared" si="144"/>
        <v>732.40887125061136</v>
      </c>
      <c r="AC264" s="14">
        <f t="shared" si="145"/>
        <v>3.1022178126528388</v>
      </c>
      <c r="AD264" s="14">
        <f t="shared" si="120"/>
        <v>24.078796748450827</v>
      </c>
      <c r="AE264" s="14">
        <f t="shared" si="146"/>
        <v>65.921203251549173</v>
      </c>
      <c r="AF264" s="14">
        <f t="shared" si="147"/>
        <v>7.2103727097045265E-3</v>
      </c>
      <c r="AG264" s="14">
        <f t="shared" si="148"/>
        <v>65.92841362425888</v>
      </c>
      <c r="AH264" s="14">
        <f t="shared" si="121"/>
        <v>187.6208400346726</v>
      </c>
    </row>
    <row r="265" spans="4:34" x14ac:dyDescent="0.3">
      <c r="D265" s="10">
        <f t="shared" si="149"/>
        <v>41903</v>
      </c>
      <c r="E265" s="11">
        <f t="shared" si="122"/>
        <v>0.5</v>
      </c>
      <c r="F265" s="12">
        <f t="shared" si="123"/>
        <v>2456921.6666666665</v>
      </c>
      <c r="G265" s="13">
        <f t="shared" si="124"/>
        <v>0.14720511065479841</v>
      </c>
      <c r="I265" s="14">
        <f t="shared" si="125"/>
        <v>179.96377305322221</v>
      </c>
      <c r="J265" s="14">
        <f t="shared" si="126"/>
        <v>5656.7732880765243</v>
      </c>
      <c r="K265" s="14">
        <f t="shared" si="127"/>
        <v>1.6702443193257442E-2</v>
      </c>
      <c r="L265" s="14">
        <f t="shared" si="128"/>
        <v>-1.8539994297874656</v>
      </c>
      <c r="M265" s="14">
        <f t="shared" si="129"/>
        <v>178.10977362343473</v>
      </c>
      <c r="N265" s="14">
        <f t="shared" si="130"/>
        <v>5654.9192886467372</v>
      </c>
      <c r="O265" s="14">
        <f t="shared" si="131"/>
        <v>1.0040854326675115</v>
      </c>
      <c r="P265" s="14">
        <f t="shared" si="132"/>
        <v>178.10574395498119</v>
      </c>
      <c r="Q265" s="14">
        <f t="shared" si="133"/>
        <v>23.437376829373044</v>
      </c>
      <c r="R265" s="14">
        <f t="shared" si="134"/>
        <v>23.434976226055163</v>
      </c>
      <c r="S265" s="14">
        <f t="shared" si="135"/>
        <v>178.26189717046802</v>
      </c>
      <c r="T265" s="14">
        <f t="shared" si="136"/>
        <v>0.75324536112820661</v>
      </c>
      <c r="U265" s="14">
        <f t="shared" si="137"/>
        <v>4.3018235963609854E-2</v>
      </c>
      <c r="V265" s="14">
        <f t="shared" si="138"/>
        <v>6.7640044756098456</v>
      </c>
      <c r="W265" s="14">
        <f t="shared" si="139"/>
        <v>91.271311970219557</v>
      </c>
      <c r="X265" s="11">
        <f t="shared" si="140"/>
        <v>0.49113610800304869</v>
      </c>
      <c r="Y265" s="11">
        <f t="shared" si="141"/>
        <v>0.23760468586354991</v>
      </c>
      <c r="Z265" s="11">
        <f t="shared" si="142"/>
        <v>0.7446675301425475</v>
      </c>
      <c r="AA265" s="14">
        <f t="shared" si="143"/>
        <v>730.17049576175646</v>
      </c>
      <c r="AB265" s="14">
        <f t="shared" si="144"/>
        <v>732.76400447560991</v>
      </c>
      <c r="AC265" s="14">
        <f t="shared" si="145"/>
        <v>3.1910011189024772</v>
      </c>
      <c r="AD265" s="14">
        <f t="shared" si="120"/>
        <v>24.475050350470394</v>
      </c>
      <c r="AE265" s="14">
        <f t="shared" si="146"/>
        <v>65.524949649529603</v>
      </c>
      <c r="AF265" s="14">
        <f t="shared" si="147"/>
        <v>7.3445962323661559E-3</v>
      </c>
      <c r="AG265" s="14">
        <f t="shared" si="148"/>
        <v>65.532294245761975</v>
      </c>
      <c r="AH265" s="14">
        <f t="shared" si="121"/>
        <v>187.72090718960283</v>
      </c>
    </row>
    <row r="266" spans="4:34" x14ac:dyDescent="0.3">
      <c r="D266" s="10">
        <f t="shared" si="149"/>
        <v>41904</v>
      </c>
      <c r="E266" s="11">
        <f t="shared" si="122"/>
        <v>0.5</v>
      </c>
      <c r="F266" s="12">
        <f t="shared" si="123"/>
        <v>2456922.6666666665</v>
      </c>
      <c r="G266" s="13">
        <f t="shared" si="124"/>
        <v>0.14723248916266971</v>
      </c>
      <c r="I266" s="14">
        <f t="shared" si="125"/>
        <v>180.94942041582999</v>
      </c>
      <c r="J266" s="14">
        <f t="shared" si="126"/>
        <v>5657.7588883570097</v>
      </c>
      <c r="K266" s="14">
        <f t="shared" si="127"/>
        <v>1.6702442041325746E-2</v>
      </c>
      <c r="L266" s="14">
        <f t="shared" si="128"/>
        <v>-1.861867440138091</v>
      </c>
      <c r="M266" s="14">
        <f t="shared" si="129"/>
        <v>179.08755297569189</v>
      </c>
      <c r="N266" s="14">
        <f t="shared" si="130"/>
        <v>5655.897020916872</v>
      </c>
      <c r="O266" s="14">
        <f t="shared" si="131"/>
        <v>1.0038073492108885</v>
      </c>
      <c r="P266" s="14">
        <f t="shared" si="132"/>
        <v>179.08351916383936</v>
      </c>
      <c r="Q266" s="14">
        <f t="shared" si="133"/>
        <v>23.437376473337942</v>
      </c>
      <c r="R266" s="14">
        <f t="shared" si="134"/>
        <v>23.43497504921725</v>
      </c>
      <c r="S266" s="14">
        <f t="shared" si="135"/>
        <v>179.15910647010645</v>
      </c>
      <c r="T266" s="14">
        <f t="shared" si="136"/>
        <v>0.36447871357736511</v>
      </c>
      <c r="U266" s="14">
        <f t="shared" si="137"/>
        <v>4.3018231520242638E-2</v>
      </c>
      <c r="V266" s="14">
        <f t="shared" si="138"/>
        <v>7.1179350615160901</v>
      </c>
      <c r="W266" s="14">
        <f t="shared" si="139"/>
        <v>91.089634494362102</v>
      </c>
      <c r="X266" s="11">
        <f t="shared" si="140"/>
        <v>0.49089032287394718</v>
      </c>
      <c r="Y266" s="11">
        <f t="shared" si="141"/>
        <v>0.23786356038960801</v>
      </c>
      <c r="Z266" s="11">
        <f t="shared" si="142"/>
        <v>0.74391708535828638</v>
      </c>
      <c r="AA266" s="14">
        <f t="shared" si="143"/>
        <v>728.71707595489681</v>
      </c>
      <c r="AB266" s="14">
        <f t="shared" si="144"/>
        <v>733.11793506151616</v>
      </c>
      <c r="AC266" s="14">
        <f t="shared" si="145"/>
        <v>3.279483765379041</v>
      </c>
      <c r="AD266" s="14">
        <f t="shared" si="120"/>
        <v>24.871727217100212</v>
      </c>
      <c r="AE266" s="14">
        <f t="shared" si="146"/>
        <v>65.128272782899785</v>
      </c>
      <c r="AF266" s="14">
        <f t="shared" si="147"/>
        <v>7.4798085676223381E-3</v>
      </c>
      <c r="AG266" s="14">
        <f t="shared" si="148"/>
        <v>65.135752591467408</v>
      </c>
      <c r="AH266" s="14">
        <f t="shared" si="121"/>
        <v>187.8171903618678</v>
      </c>
    </row>
    <row r="267" spans="4:34" x14ac:dyDescent="0.3">
      <c r="D267" s="10">
        <f t="shared" si="149"/>
        <v>41905</v>
      </c>
      <c r="E267" s="11">
        <f t="shared" si="122"/>
        <v>0.5</v>
      </c>
      <c r="F267" s="12">
        <f t="shared" si="123"/>
        <v>2456923.6666666665</v>
      </c>
      <c r="G267" s="13">
        <f t="shared" si="124"/>
        <v>0.14725986767054103</v>
      </c>
      <c r="I267" s="14">
        <f t="shared" si="125"/>
        <v>181.93506777843868</v>
      </c>
      <c r="J267" s="14">
        <f t="shared" si="126"/>
        <v>5658.7444886374951</v>
      </c>
      <c r="K267" s="14">
        <f t="shared" si="127"/>
        <v>1.670244088939386E-2</v>
      </c>
      <c r="L267" s="14">
        <f t="shared" si="128"/>
        <v>-1.8691924188087836</v>
      </c>
      <c r="M267" s="14">
        <f t="shared" si="129"/>
        <v>180.0658753596299</v>
      </c>
      <c r="N267" s="14">
        <f t="shared" si="130"/>
        <v>5656.8752962186863</v>
      </c>
      <c r="O267" s="14">
        <f t="shared" si="131"/>
        <v>1.0035280706645027</v>
      </c>
      <c r="P267" s="14">
        <f t="shared" si="132"/>
        <v>180.0618374029637</v>
      </c>
      <c r="Q267" s="14">
        <f t="shared" si="133"/>
        <v>23.437376117302836</v>
      </c>
      <c r="R267" s="14">
        <f t="shared" si="134"/>
        <v>23.434973874430575</v>
      </c>
      <c r="S267" s="14">
        <f t="shared" si="135"/>
        <v>-179.94326343527055</v>
      </c>
      <c r="T267" s="14">
        <f t="shared" si="136"/>
        <v>-2.4593227232101861E-2</v>
      </c>
      <c r="U267" s="14">
        <f t="shared" si="137"/>
        <v>4.3018227084620497E-2</v>
      </c>
      <c r="V267" s="14">
        <f t="shared" si="138"/>
        <v>7.4703279493228756</v>
      </c>
      <c r="W267" s="14">
        <f t="shared" si="139"/>
        <v>90.907883395297148</v>
      </c>
      <c r="X267" s="11">
        <f t="shared" si="140"/>
        <v>0.49064560559074805</v>
      </c>
      <c r="Y267" s="11">
        <f t="shared" si="141"/>
        <v>0.23812370727047819</v>
      </c>
      <c r="Z267" s="11">
        <f t="shared" si="142"/>
        <v>0.74316750391101793</v>
      </c>
      <c r="AA267" s="14">
        <f t="shared" si="143"/>
        <v>727.26306716237718</v>
      </c>
      <c r="AB267" s="14">
        <f t="shared" si="144"/>
        <v>733.47032794932284</v>
      </c>
      <c r="AC267" s="14">
        <f t="shared" si="145"/>
        <v>3.3675819873307091</v>
      </c>
      <c r="AD267" s="14">
        <f t="shared" si="120"/>
        <v>25.268719072013678</v>
      </c>
      <c r="AE267" s="14">
        <f t="shared" si="146"/>
        <v>64.731280927986319</v>
      </c>
      <c r="AF267" s="14">
        <f t="shared" si="147"/>
        <v>7.6159962223494729E-3</v>
      </c>
      <c r="AG267" s="14">
        <f t="shared" si="148"/>
        <v>64.738896924208674</v>
      </c>
      <c r="AH267" s="14">
        <f t="shared" si="121"/>
        <v>187.90967502697114</v>
      </c>
    </row>
    <row r="268" spans="4:34" x14ac:dyDescent="0.3">
      <c r="D268" s="10">
        <f t="shared" si="149"/>
        <v>41906</v>
      </c>
      <c r="E268" s="11">
        <f t="shared" si="122"/>
        <v>0.5</v>
      </c>
      <c r="F268" s="12">
        <f t="shared" si="123"/>
        <v>2456924.6666666665</v>
      </c>
      <c r="G268" s="13">
        <f t="shared" si="124"/>
        <v>0.14728724617841235</v>
      </c>
      <c r="I268" s="14">
        <f t="shared" si="125"/>
        <v>182.92071514104828</v>
      </c>
      <c r="J268" s="14">
        <f t="shared" si="126"/>
        <v>5659.7300889179805</v>
      </c>
      <c r="K268" s="14">
        <f t="shared" si="127"/>
        <v>1.6702439737461782E-2</v>
      </c>
      <c r="L268" s="14">
        <f t="shared" si="128"/>
        <v>-1.8759716593072768</v>
      </c>
      <c r="M268" s="14">
        <f t="shared" si="129"/>
        <v>181.04474348174099</v>
      </c>
      <c r="N268" s="14">
        <f t="shared" si="130"/>
        <v>5657.8541172586729</v>
      </c>
      <c r="O268" s="14">
        <f t="shared" si="131"/>
        <v>1.003247677800746</v>
      </c>
      <c r="P268" s="14">
        <f t="shared" si="132"/>
        <v>181.04070137885</v>
      </c>
      <c r="Q268" s="14">
        <f t="shared" si="133"/>
        <v>23.437375761267731</v>
      </c>
      <c r="R268" s="14">
        <f t="shared" si="134"/>
        <v>23.434972701695841</v>
      </c>
      <c r="S268" s="14">
        <f t="shared" si="135"/>
        <v>-179.04512734598313</v>
      </c>
      <c r="T268" s="14">
        <f t="shared" si="136"/>
        <v>-0.41387610888942999</v>
      </c>
      <c r="U268" s="14">
        <f t="shared" si="137"/>
        <v>4.3018222656746055E-2</v>
      </c>
      <c r="V268" s="14">
        <f t="shared" si="138"/>
        <v>7.8208465067067907</v>
      </c>
      <c r="W268" s="14">
        <f t="shared" si="139"/>
        <v>90.726084268106788</v>
      </c>
      <c r="X268" s="11">
        <f t="shared" si="140"/>
        <v>0.49040218992589801</v>
      </c>
      <c r="Y268" s="11">
        <f t="shared" si="141"/>
        <v>0.23838528918115692</v>
      </c>
      <c r="Z268" s="11">
        <f t="shared" si="142"/>
        <v>0.74241909067063905</v>
      </c>
      <c r="AA268" s="14">
        <f t="shared" si="143"/>
        <v>725.80867414485431</v>
      </c>
      <c r="AB268" s="14">
        <f t="shared" si="144"/>
        <v>733.82084650670686</v>
      </c>
      <c r="AC268" s="14">
        <f t="shared" si="145"/>
        <v>3.4552116266767143</v>
      </c>
      <c r="AD268" s="14">
        <f t="shared" si="120"/>
        <v>25.66591705687517</v>
      </c>
      <c r="AE268" s="14">
        <f t="shared" si="146"/>
        <v>64.334082943124827</v>
      </c>
      <c r="AF268" s="14">
        <f t="shared" si="147"/>
        <v>7.7531450943538228E-3</v>
      </c>
      <c r="AG268" s="14">
        <f t="shared" si="148"/>
        <v>64.341836088219182</v>
      </c>
      <c r="AH268" s="14">
        <f t="shared" si="121"/>
        <v>187.99834781259401</v>
      </c>
    </row>
    <row r="269" spans="4:34" x14ac:dyDescent="0.3">
      <c r="D269" s="10">
        <f t="shared" si="149"/>
        <v>41907</v>
      </c>
      <c r="E269" s="11">
        <f t="shared" si="122"/>
        <v>0.5</v>
      </c>
      <c r="F269" s="12">
        <f t="shared" si="123"/>
        <v>2456925.6666666665</v>
      </c>
      <c r="G269" s="13">
        <f t="shared" si="124"/>
        <v>0.14731462468628367</v>
      </c>
      <c r="I269" s="14">
        <f t="shared" si="125"/>
        <v>183.90636250365878</v>
      </c>
      <c r="J269" s="14">
        <f t="shared" si="126"/>
        <v>5660.715689198466</v>
      </c>
      <c r="K269" s="14">
        <f t="shared" si="127"/>
        <v>1.6702438585529514E-2</v>
      </c>
      <c r="L269" s="14">
        <f t="shared" si="128"/>
        <v>-1.882202607077075</v>
      </c>
      <c r="M269" s="14">
        <f t="shared" si="129"/>
        <v>182.02415989658172</v>
      </c>
      <c r="N269" s="14">
        <f t="shared" si="130"/>
        <v>5658.8334865913885</v>
      </c>
      <c r="O269" s="14">
        <f t="shared" si="131"/>
        <v>1.0029662518505487</v>
      </c>
      <c r="P269" s="14">
        <f t="shared" si="132"/>
        <v>182.02011364605832</v>
      </c>
      <c r="Q269" s="14">
        <f t="shared" si="133"/>
        <v>23.437375405232629</v>
      </c>
      <c r="R269" s="14">
        <f t="shared" si="134"/>
        <v>23.434971531013755</v>
      </c>
      <c r="S269" s="14">
        <f t="shared" si="135"/>
        <v>-178.14639992778464</v>
      </c>
      <c r="T269" s="14">
        <f t="shared" si="136"/>
        <v>-0.80327519796410152</v>
      </c>
      <c r="U269" s="14">
        <f t="shared" si="137"/>
        <v>4.3018218236622038E-2</v>
      </c>
      <c r="V269" s="14">
        <f t="shared" si="138"/>
        <v>8.1691526648860187</v>
      </c>
      <c r="W269" s="14">
        <f t="shared" si="139"/>
        <v>90.544262792424746</v>
      </c>
      <c r="X269" s="11">
        <f t="shared" si="140"/>
        <v>0.4901603106493847</v>
      </c>
      <c r="Y269" s="11">
        <f t="shared" si="141"/>
        <v>0.23864846955931596</v>
      </c>
      <c r="Z269" s="11">
        <f t="shared" si="142"/>
        <v>0.74167215173945356</v>
      </c>
      <c r="AA269" s="14">
        <f t="shared" si="143"/>
        <v>724.35410233939797</v>
      </c>
      <c r="AB269" s="14">
        <f t="shared" si="144"/>
        <v>734.16915266488604</v>
      </c>
      <c r="AC269" s="14">
        <f t="shared" si="145"/>
        <v>3.5422881662215104</v>
      </c>
      <c r="AD269" s="14">
        <f t="shared" si="120"/>
        <v>26.063211744672408</v>
      </c>
      <c r="AE269" s="14">
        <f t="shared" si="146"/>
        <v>63.936788255327592</v>
      </c>
      <c r="AF269" s="14">
        <f t="shared" si="147"/>
        <v>7.8912404278613339E-3</v>
      </c>
      <c r="AG269" s="14">
        <f t="shared" si="148"/>
        <v>63.944679495755452</v>
      </c>
      <c r="AH269" s="14">
        <f t="shared" si="121"/>
        <v>188.0831964290077</v>
      </c>
    </row>
    <row r="270" spans="4:34" x14ac:dyDescent="0.3">
      <c r="D270" s="10">
        <f t="shared" si="149"/>
        <v>41908</v>
      </c>
      <c r="E270" s="11">
        <f t="shared" si="122"/>
        <v>0.5</v>
      </c>
      <c r="F270" s="12">
        <f t="shared" si="123"/>
        <v>2456926.6666666665</v>
      </c>
      <c r="G270" s="13">
        <f t="shared" si="124"/>
        <v>0.147342003194155</v>
      </c>
      <c r="I270" s="14">
        <f t="shared" si="125"/>
        <v>184.89200986626929</v>
      </c>
      <c r="J270" s="14">
        <f t="shared" si="126"/>
        <v>5661.7012894789505</v>
      </c>
      <c r="K270" s="14">
        <f t="shared" si="127"/>
        <v>1.6702437433597058E-2</v>
      </c>
      <c r="L270" s="14">
        <f t="shared" si="128"/>
        <v>-1.8878828608747353</v>
      </c>
      <c r="M270" s="14">
        <f t="shared" si="129"/>
        <v>183.00412700539457</v>
      </c>
      <c r="N270" s="14">
        <f t="shared" si="130"/>
        <v>5659.8134066180755</v>
      </c>
      <c r="O270" s="14">
        <f t="shared" si="131"/>
        <v>1.0026838744816504</v>
      </c>
      <c r="P270" s="14">
        <f t="shared" si="132"/>
        <v>183.00007660583469</v>
      </c>
      <c r="Q270" s="14">
        <f t="shared" si="133"/>
        <v>23.437375049197524</v>
      </c>
      <c r="R270" s="14">
        <f t="shared" si="134"/>
        <v>23.434970362384998</v>
      </c>
      <c r="S270" s="14">
        <f t="shared" si="135"/>
        <v>-177.24699576168123</v>
      </c>
      <c r="T270" s="14">
        <f t="shared" si="136"/>
        <v>-1.1926953647150451</v>
      </c>
      <c r="U270" s="14">
        <f t="shared" si="137"/>
        <v>4.3018213824250966E-2</v>
      </c>
      <c r="V270" s="14">
        <f t="shared" si="138"/>
        <v>8.5149070634328652</v>
      </c>
      <c r="W270" s="14">
        <f t="shared" si="139"/>
        <v>90.362444776578371</v>
      </c>
      <c r="X270" s="11">
        <f t="shared" si="140"/>
        <v>0.48992020342817155</v>
      </c>
      <c r="Y270" s="11">
        <f t="shared" si="141"/>
        <v>0.23891341238212055</v>
      </c>
      <c r="Z270" s="11">
        <f t="shared" si="142"/>
        <v>0.74092699447422272</v>
      </c>
      <c r="AA270" s="14">
        <f t="shared" si="143"/>
        <v>722.89955821262697</v>
      </c>
      <c r="AB270" s="14">
        <f t="shared" si="144"/>
        <v>734.51490706343293</v>
      </c>
      <c r="AC270" s="14">
        <f t="shared" si="145"/>
        <v>3.6287267658582323</v>
      </c>
      <c r="AD270" s="14">
        <f t="shared" si="120"/>
        <v>26.460493153748814</v>
      </c>
      <c r="AE270" s="14">
        <f t="shared" si="146"/>
        <v>63.539506846251186</v>
      </c>
      <c r="AF270" s="14">
        <f t="shared" si="147"/>
        <v>8.0302667676018461E-3</v>
      </c>
      <c r="AG270" s="14">
        <f t="shared" si="148"/>
        <v>63.547537113018791</v>
      </c>
      <c r="AH270" s="14">
        <f t="shared" si="121"/>
        <v>188.16420961000722</v>
      </c>
    </row>
    <row r="271" spans="4:34" x14ac:dyDescent="0.3">
      <c r="D271" s="10">
        <f t="shared" si="149"/>
        <v>41909</v>
      </c>
      <c r="E271" s="11">
        <f t="shared" si="122"/>
        <v>0.5</v>
      </c>
      <c r="F271" s="12">
        <f t="shared" si="123"/>
        <v>2456927.6666666665</v>
      </c>
      <c r="G271" s="13">
        <f t="shared" si="124"/>
        <v>0.14736938170202632</v>
      </c>
      <c r="I271" s="14">
        <f t="shared" si="125"/>
        <v>185.8776572288798</v>
      </c>
      <c r="J271" s="14">
        <f t="shared" si="126"/>
        <v>5662.6868897594359</v>
      </c>
      <c r="K271" s="14">
        <f t="shared" si="127"/>
        <v>1.6702436281664412E-2</v>
      </c>
      <c r="L271" s="14">
        <f t="shared" si="128"/>
        <v>-1.8930101741147651</v>
      </c>
      <c r="M271" s="14">
        <f t="shared" si="129"/>
        <v>183.98464705476502</v>
      </c>
      <c r="N271" s="14">
        <f t="shared" si="130"/>
        <v>5660.7938795853215</v>
      </c>
      <c r="O271" s="14">
        <f t="shared" si="131"/>
        <v>1.0024006277765916</v>
      </c>
      <c r="P271" s="14">
        <f t="shared" si="132"/>
        <v>183.9805925047682</v>
      </c>
      <c r="Q271" s="14">
        <f t="shared" si="133"/>
        <v>23.437374693162422</v>
      </c>
      <c r="R271" s="14">
        <f t="shared" si="134"/>
        <v>23.434969195810275</v>
      </c>
      <c r="S271" s="14">
        <f t="shared" si="135"/>
        <v>-176.34682939443658</v>
      </c>
      <c r="T271" s="14">
        <f t="shared" si="136"/>
        <v>-1.5820410679978676</v>
      </c>
      <c r="U271" s="14">
        <f t="shared" si="137"/>
        <v>4.3018209419635536E-2</v>
      </c>
      <c r="V271" s="14">
        <f t="shared" si="138"/>
        <v>8.8577692040357761</v>
      </c>
      <c r="W271" s="14">
        <f t="shared" si="139"/>
        <v>90.180656201946064</v>
      </c>
      <c r="X271" s="11">
        <f t="shared" si="140"/>
        <v>0.48968210471941959</v>
      </c>
      <c r="Y271" s="11">
        <f t="shared" si="141"/>
        <v>0.23918028193623608</v>
      </c>
      <c r="Z271" s="11">
        <f t="shared" si="142"/>
        <v>0.7401839275026032</v>
      </c>
      <c r="AA271" s="14">
        <f t="shared" si="143"/>
        <v>721.44524961556851</v>
      </c>
      <c r="AB271" s="14">
        <f t="shared" si="144"/>
        <v>734.85776920403578</v>
      </c>
      <c r="AC271" s="14">
        <f t="shared" si="145"/>
        <v>3.714442301008944</v>
      </c>
      <c r="AD271" s="14">
        <f t="shared" si="120"/>
        <v>26.857650762619283</v>
      </c>
      <c r="AE271" s="14">
        <f t="shared" si="146"/>
        <v>63.142349237380714</v>
      </c>
      <c r="AF271" s="14">
        <f t="shared" si="147"/>
        <v>8.1702079115197907E-3</v>
      </c>
      <c r="AG271" s="14">
        <f t="shared" si="148"/>
        <v>63.150519445292232</v>
      </c>
      <c r="AH271" s="14">
        <f t="shared" si="121"/>
        <v>188.24137706374606</v>
      </c>
    </row>
    <row r="272" spans="4:34" x14ac:dyDescent="0.3">
      <c r="D272" s="10">
        <f t="shared" si="149"/>
        <v>41910</v>
      </c>
      <c r="E272" s="11">
        <f t="shared" si="122"/>
        <v>0.5</v>
      </c>
      <c r="F272" s="12">
        <f t="shared" si="123"/>
        <v>2456928.6666666665</v>
      </c>
      <c r="G272" s="13">
        <f t="shared" si="124"/>
        <v>0.14739676020989764</v>
      </c>
      <c r="I272" s="14">
        <f t="shared" si="125"/>
        <v>186.86330459149121</v>
      </c>
      <c r="J272" s="14">
        <f t="shared" si="126"/>
        <v>5663.6724900399204</v>
      </c>
      <c r="K272" s="14">
        <f t="shared" si="127"/>
        <v>1.6702435129731574E-2</v>
      </c>
      <c r="L272" s="14">
        <f t="shared" si="128"/>
        <v>-1.8975824561808283</v>
      </c>
      <c r="M272" s="14">
        <f t="shared" si="129"/>
        <v>184.96572213531039</v>
      </c>
      <c r="N272" s="14">
        <f t="shared" si="130"/>
        <v>5661.7749075837392</v>
      </c>
      <c r="O272" s="14">
        <f t="shared" si="131"/>
        <v>1.0021165942104377</v>
      </c>
      <c r="P272" s="14">
        <f t="shared" si="132"/>
        <v>184.96166343347963</v>
      </c>
      <c r="Q272" s="14">
        <f t="shared" si="133"/>
        <v>23.437374337127316</v>
      </c>
      <c r="R272" s="14">
        <f t="shared" si="134"/>
        <v>23.434968031290271</v>
      </c>
      <c r="S272" s="14">
        <f t="shared" si="135"/>
        <v>-175.44581538986739</v>
      </c>
      <c r="T272" s="14">
        <f t="shared" si="136"/>
        <v>-1.9712163404340328</v>
      </c>
      <c r="U272" s="14">
        <f t="shared" si="137"/>
        <v>4.3018205022778297E-2</v>
      </c>
      <c r="V272" s="14">
        <f t="shared" si="138"/>
        <v>9.1973976141645419</v>
      </c>
      <c r="W272" s="14">
        <f t="shared" si="139"/>
        <v>89.998923267498469</v>
      </c>
      <c r="X272" s="11">
        <f t="shared" si="140"/>
        <v>0.4894462516568302</v>
      </c>
      <c r="Y272" s="11">
        <f t="shared" si="141"/>
        <v>0.23944924258044556</v>
      </c>
      <c r="Z272" s="11">
        <f t="shared" si="142"/>
        <v>0.73944326073321476</v>
      </c>
      <c r="AA272" s="14">
        <f t="shared" si="143"/>
        <v>719.99138613998775</v>
      </c>
      <c r="AB272" s="14">
        <f t="shared" si="144"/>
        <v>735.1973976141644</v>
      </c>
      <c r="AC272" s="14">
        <f t="shared" si="145"/>
        <v>3.7993494035411004</v>
      </c>
      <c r="AD272" s="14">
        <f t="shared" si="120"/>
        <v>27.254573525647679</v>
      </c>
      <c r="AE272" s="14">
        <f t="shared" si="146"/>
        <v>62.745426474352321</v>
      </c>
      <c r="AF272" s="14">
        <f t="shared" si="147"/>
        <v>8.3110468621481939E-3</v>
      </c>
      <c r="AG272" s="14">
        <f t="shared" si="148"/>
        <v>62.753737521214468</v>
      </c>
      <c r="AH272" s="14">
        <f t="shared" si="121"/>
        <v>188.31468943291262</v>
      </c>
    </row>
    <row r="273" spans="4:34" x14ac:dyDescent="0.3">
      <c r="D273" s="10">
        <f t="shared" si="149"/>
        <v>41911</v>
      </c>
      <c r="E273" s="11">
        <f t="shared" si="122"/>
        <v>0.5</v>
      </c>
      <c r="F273" s="12">
        <f t="shared" si="123"/>
        <v>2456929.6666666665</v>
      </c>
      <c r="G273" s="13">
        <f t="shared" si="124"/>
        <v>0.14742413871776897</v>
      </c>
      <c r="I273" s="14">
        <f t="shared" si="125"/>
        <v>187.84895195410263</v>
      </c>
      <c r="J273" s="14">
        <f t="shared" si="126"/>
        <v>5664.658090320404</v>
      </c>
      <c r="K273" s="14">
        <f t="shared" si="127"/>
        <v>1.6702433977798546E-2</v>
      </c>
      <c r="L273" s="14">
        <f t="shared" si="128"/>
        <v>-1.9015977737024183</v>
      </c>
      <c r="M273" s="14">
        <f t="shared" si="129"/>
        <v>185.94735418040023</v>
      </c>
      <c r="N273" s="14">
        <f t="shared" si="130"/>
        <v>5662.7564925467013</v>
      </c>
      <c r="O273" s="14">
        <f t="shared" si="131"/>
        <v>1.0018318566282332</v>
      </c>
      <c r="P273" s="14">
        <f t="shared" si="132"/>
        <v>185.94329132534213</v>
      </c>
      <c r="Q273" s="14">
        <f t="shared" si="133"/>
        <v>23.437373981092215</v>
      </c>
      <c r="R273" s="14">
        <f t="shared" si="134"/>
        <v>23.434966868825683</v>
      </c>
      <c r="S273" s="14">
        <f t="shared" si="135"/>
        <v>-174.54386838103173</v>
      </c>
      <c r="T273" s="14">
        <f t="shared" si="136"/>
        <v>-2.3601247739093383</v>
      </c>
      <c r="U273" s="14">
        <f t="shared" si="137"/>
        <v>4.3018200633681898E-2</v>
      </c>
      <c r="V273" s="14">
        <f t="shared" si="138"/>
        <v>9.533450021553362</v>
      </c>
      <c r="W273" s="14">
        <f t="shared" si="139"/>
        <v>89.817272434490192</v>
      </c>
      <c r="X273" s="11">
        <f t="shared" si="140"/>
        <v>0.48921288192947687</v>
      </c>
      <c r="Y273" s="11">
        <f t="shared" si="141"/>
        <v>0.23972045850033744</v>
      </c>
      <c r="Z273" s="11">
        <f t="shared" si="142"/>
        <v>0.73870530535861623</v>
      </c>
      <c r="AA273" s="14">
        <f t="shared" si="143"/>
        <v>718.53817947592154</v>
      </c>
      <c r="AB273" s="14">
        <f t="shared" si="144"/>
        <v>735.53345002155334</v>
      </c>
      <c r="AC273" s="14">
        <f t="shared" si="145"/>
        <v>3.8833625053883338</v>
      </c>
      <c r="AD273" s="14">
        <f t="shared" si="120"/>
        <v>27.651149889662186</v>
      </c>
      <c r="AE273" s="14">
        <f t="shared" si="146"/>
        <v>62.348850110337814</v>
      </c>
      <c r="AF273" s="14">
        <f t="shared" si="147"/>
        <v>8.4527657766890196E-3</v>
      </c>
      <c r="AG273" s="14">
        <f t="shared" si="148"/>
        <v>62.357302876114503</v>
      </c>
      <c r="AH273" s="14">
        <f t="shared" si="121"/>
        <v>188.38413826368267</v>
      </c>
    </row>
    <row r="274" spans="4:34" x14ac:dyDescent="0.3">
      <c r="D274" s="10">
        <f t="shared" si="149"/>
        <v>41912</v>
      </c>
      <c r="E274" s="11">
        <f t="shared" si="122"/>
        <v>0.5</v>
      </c>
      <c r="F274" s="12">
        <f t="shared" si="123"/>
        <v>2456930.6666666665</v>
      </c>
      <c r="G274" s="13">
        <f t="shared" si="124"/>
        <v>0.14745151722564029</v>
      </c>
      <c r="I274" s="14">
        <f t="shared" si="125"/>
        <v>188.83459931671496</v>
      </c>
      <c r="J274" s="14">
        <f t="shared" si="126"/>
        <v>5665.6436906008885</v>
      </c>
      <c r="K274" s="14">
        <f t="shared" si="127"/>
        <v>1.6702432825865331E-2</v>
      </c>
      <c r="L274" s="14">
        <f t="shared" si="128"/>
        <v>-1.9050543517956955</v>
      </c>
      <c r="M274" s="14">
        <f t="shared" si="129"/>
        <v>186.92954496491927</v>
      </c>
      <c r="N274" s="14">
        <f t="shared" si="130"/>
        <v>5663.7386362490925</v>
      </c>
      <c r="O274" s="14">
        <f t="shared" si="131"/>
        <v>1.0015464982221911</v>
      </c>
      <c r="P274" s="14">
        <f t="shared" si="132"/>
        <v>186.92547795524396</v>
      </c>
      <c r="Q274" s="14">
        <f t="shared" si="133"/>
        <v>23.437373625057109</v>
      </c>
      <c r="R274" s="14">
        <f t="shared" si="134"/>
        <v>23.434965708417195</v>
      </c>
      <c r="S274" s="14">
        <f t="shared" si="135"/>
        <v>-173.64090312340193</v>
      </c>
      <c r="T274" s="14">
        <f t="shared" si="136"/>
        <v>-2.7486695054736581</v>
      </c>
      <c r="U274" s="14">
        <f t="shared" si="137"/>
        <v>4.3018196252348935E-2</v>
      </c>
      <c r="V274" s="14">
        <f t="shared" si="138"/>
        <v>9.8655835403685685</v>
      </c>
      <c r="W274" s="14">
        <f t="shared" si="139"/>
        <v>89.635730471264637</v>
      </c>
      <c r="X274" s="11">
        <f t="shared" si="140"/>
        <v>0.48898223365252186</v>
      </c>
      <c r="Y274" s="11">
        <f t="shared" si="141"/>
        <v>0.23999409345456452</v>
      </c>
      <c r="Z274" s="11">
        <f t="shared" si="142"/>
        <v>0.73797037385047914</v>
      </c>
      <c r="AA274" s="14">
        <f t="shared" si="143"/>
        <v>717.08584377011709</v>
      </c>
      <c r="AB274" s="14">
        <f t="shared" si="144"/>
        <v>735.86558354036856</v>
      </c>
      <c r="AC274" s="14">
        <f t="shared" si="145"/>
        <v>3.9663958850921404</v>
      </c>
      <c r="AD274" s="14">
        <f t="shared" si="120"/>
        <v>28.047267811586533</v>
      </c>
      <c r="AE274" s="14">
        <f t="shared" si="146"/>
        <v>61.952732188413464</v>
      </c>
      <c r="AF274" s="14">
        <f t="shared" si="147"/>
        <v>8.595345915851399E-3</v>
      </c>
      <c r="AG274" s="14">
        <f t="shared" si="148"/>
        <v>61.961327534329314</v>
      </c>
      <c r="AH274" s="14">
        <f t="shared" si="121"/>
        <v>188.44971598293859</v>
      </c>
    </row>
    <row r="275" spans="4:34" x14ac:dyDescent="0.3">
      <c r="D275" s="10">
        <f t="shared" si="149"/>
        <v>41913</v>
      </c>
      <c r="E275" s="11">
        <f t="shared" si="122"/>
        <v>0.5</v>
      </c>
      <c r="F275" s="12">
        <f t="shared" si="123"/>
        <v>2456931.6666666665</v>
      </c>
      <c r="G275" s="13">
        <f t="shared" si="124"/>
        <v>0.14747889573351161</v>
      </c>
      <c r="I275" s="14">
        <f t="shared" si="125"/>
        <v>189.82024667932637</v>
      </c>
      <c r="J275" s="14">
        <f t="shared" si="126"/>
        <v>5666.629290881373</v>
      </c>
      <c r="K275" s="14">
        <f t="shared" si="127"/>
        <v>1.6702431673931921E-2</v>
      </c>
      <c r="L275" s="14">
        <f t="shared" si="128"/>
        <v>-1.907950575267447</v>
      </c>
      <c r="M275" s="14">
        <f t="shared" si="129"/>
        <v>187.91229610405892</v>
      </c>
      <c r="N275" s="14">
        <f t="shared" si="130"/>
        <v>5664.721340306106</v>
      </c>
      <c r="O275" s="14">
        <f t="shared" si="131"/>
        <v>1.0012606025086259</v>
      </c>
      <c r="P275" s="14">
        <f t="shared" si="132"/>
        <v>187.90822493838007</v>
      </c>
      <c r="Q275" s="14">
        <f t="shared" si="133"/>
        <v>23.437373269022007</v>
      </c>
      <c r="R275" s="14">
        <f t="shared" si="134"/>
        <v>23.434964550065498</v>
      </c>
      <c r="S275" s="14">
        <f t="shared" si="135"/>
        <v>-172.7368345491368</v>
      </c>
      <c r="T275" s="14">
        <f t="shared" si="136"/>
        <v>-3.1367532037063843</v>
      </c>
      <c r="U275" s="14">
        <f t="shared" si="137"/>
        <v>4.3018191878781989E-2</v>
      </c>
      <c r="V275" s="14">
        <f t="shared" si="138"/>
        <v>10.19345486986661</v>
      </c>
      <c r="W275" s="14">
        <f t="shared" si="139"/>
        <v>89.454324498136756</v>
      </c>
      <c r="X275" s="11">
        <f t="shared" si="140"/>
        <v>0.48875454522925926</v>
      </c>
      <c r="Y275" s="11">
        <f t="shared" si="141"/>
        <v>0.24027031051221273</v>
      </c>
      <c r="Z275" s="11">
        <f t="shared" si="142"/>
        <v>0.73723877994630582</v>
      </c>
      <c r="AA275" s="14">
        <f t="shared" si="143"/>
        <v>715.63459598509405</v>
      </c>
      <c r="AB275" s="14">
        <f t="shared" si="144"/>
        <v>736.19345486986663</v>
      </c>
      <c r="AC275" s="14">
        <f t="shared" si="145"/>
        <v>4.0483637174666569</v>
      </c>
      <c r="AD275" s="14">
        <f t="shared" si="120"/>
        <v>28.44281477715101</v>
      </c>
      <c r="AE275" s="14">
        <f t="shared" si="146"/>
        <v>61.557185222848986</v>
      </c>
      <c r="AF275" s="14">
        <f t="shared" si="147"/>
        <v>8.7387675915025723E-3</v>
      </c>
      <c r="AG275" s="14">
        <f t="shared" si="148"/>
        <v>61.565923990440488</v>
      </c>
      <c r="AH275" s="14">
        <f t="shared" si="121"/>
        <v>188.51141588324592</v>
      </c>
    </row>
    <row r="276" spans="4:34" x14ac:dyDescent="0.3">
      <c r="D276" s="10">
        <f t="shared" si="149"/>
        <v>41914</v>
      </c>
      <c r="E276" s="11">
        <f t="shared" si="122"/>
        <v>0.5</v>
      </c>
      <c r="F276" s="12">
        <f t="shared" si="123"/>
        <v>2456932.6666666665</v>
      </c>
      <c r="G276" s="13">
        <f t="shared" si="124"/>
        <v>0.14750627424138293</v>
      </c>
      <c r="I276" s="14">
        <f t="shared" si="125"/>
        <v>190.80589404193961</v>
      </c>
      <c r="J276" s="14">
        <f t="shared" si="126"/>
        <v>5667.6148911618557</v>
      </c>
      <c r="K276" s="14">
        <f t="shared" si="127"/>
        <v>1.6702430521998327E-2</v>
      </c>
      <c r="L276" s="14">
        <f t="shared" si="128"/>
        <v>-1.9102849897811145</v>
      </c>
      <c r="M276" s="14">
        <f t="shared" si="129"/>
        <v>188.89560905215851</v>
      </c>
      <c r="N276" s="14">
        <f t="shared" si="130"/>
        <v>5665.7046061720748</v>
      </c>
      <c r="O276" s="14">
        <f t="shared" si="131"/>
        <v>1.0009742533046295</v>
      </c>
      <c r="P276" s="14">
        <f t="shared" si="132"/>
        <v>188.89153372909334</v>
      </c>
      <c r="Q276" s="14">
        <f t="shared" si="133"/>
        <v>23.437372912986906</v>
      </c>
      <c r="R276" s="14">
        <f t="shared" si="134"/>
        <v>23.434963393771273</v>
      </c>
      <c r="S276" s="14">
        <f t="shared" si="135"/>
        <v>-171.83157782253446</v>
      </c>
      <c r="T276" s="14">
        <f t="shared" si="136"/>
        <v>-3.5242780556264903</v>
      </c>
      <c r="U276" s="14">
        <f t="shared" si="137"/>
        <v>4.3018187512983655E-2</v>
      </c>
      <c r="V276" s="14">
        <f t="shared" si="138"/>
        <v>10.516720506297752</v>
      </c>
      <c r="W276" s="14">
        <f t="shared" si="139"/>
        <v>89.27308203230919</v>
      </c>
      <c r="X276" s="11">
        <f t="shared" si="140"/>
        <v>0.48853005520395987</v>
      </c>
      <c r="Y276" s="11">
        <f t="shared" si="141"/>
        <v>0.24054927178087876</v>
      </c>
      <c r="Z276" s="11">
        <f t="shared" si="142"/>
        <v>0.73651083862704103</v>
      </c>
      <c r="AA276" s="14">
        <f t="shared" si="143"/>
        <v>714.18465625847352</v>
      </c>
      <c r="AB276" s="14">
        <f t="shared" si="144"/>
        <v>736.51672050629759</v>
      </c>
      <c r="AC276" s="14">
        <f t="shared" si="145"/>
        <v>4.129180126574397</v>
      </c>
      <c r="AD276" s="14">
        <f t="shared" si="120"/>
        <v>28.837677820756156</v>
      </c>
      <c r="AE276" s="14">
        <f t="shared" si="146"/>
        <v>61.162322179243844</v>
      </c>
      <c r="AF276" s="14">
        <f t="shared" si="147"/>
        <v>8.8830101131986642E-3</v>
      </c>
      <c r="AG276" s="14">
        <f t="shared" si="148"/>
        <v>61.171205189357046</v>
      </c>
      <c r="AH276" s="14">
        <f t="shared" si="121"/>
        <v>188.56923211509826</v>
      </c>
    </row>
    <row r="277" spans="4:34" x14ac:dyDescent="0.3">
      <c r="D277" s="10">
        <f t="shared" si="149"/>
        <v>41915</v>
      </c>
      <c r="E277" s="11">
        <f t="shared" si="122"/>
        <v>0.5</v>
      </c>
      <c r="F277" s="12">
        <f t="shared" si="123"/>
        <v>2456933.6666666665</v>
      </c>
      <c r="G277" s="13">
        <f t="shared" si="124"/>
        <v>0.14753365274925426</v>
      </c>
      <c r="I277" s="14">
        <f t="shared" si="125"/>
        <v>191.79154140455375</v>
      </c>
      <c r="J277" s="14">
        <f t="shared" si="126"/>
        <v>5668.6004914423393</v>
      </c>
      <c r="K277" s="14">
        <f t="shared" si="127"/>
        <v>1.6702429370064539E-2</v>
      </c>
      <c r="L277" s="14">
        <f t="shared" si="128"/>
        <v>-1.9120563029836746</v>
      </c>
      <c r="M277" s="14">
        <f t="shared" si="129"/>
        <v>189.87948510157008</v>
      </c>
      <c r="N277" s="14">
        <f t="shared" si="130"/>
        <v>5666.6884351393555</v>
      </c>
      <c r="O277" s="14">
        <f t="shared" si="131"/>
        <v>1.0006875347044908</v>
      </c>
      <c r="P277" s="14">
        <f t="shared" si="132"/>
        <v>189.87540561973938</v>
      </c>
      <c r="Q277" s="14">
        <f t="shared" si="133"/>
        <v>23.4373725569518</v>
      </c>
      <c r="R277" s="14">
        <f t="shared" si="134"/>
        <v>23.434962239535206</v>
      </c>
      <c r="S277" s="14">
        <f t="shared" si="135"/>
        <v>-170.92504839678901</v>
      </c>
      <c r="T277" s="14">
        <f t="shared" si="136"/>
        <v>-3.9111457542095418</v>
      </c>
      <c r="U277" s="14">
        <f t="shared" si="137"/>
        <v>4.3018183154956501E-2</v>
      </c>
      <c r="V277" s="14">
        <f t="shared" si="138"/>
        <v>10.835036968729016</v>
      </c>
      <c r="W277" s="14">
        <f t="shared" si="139"/>
        <v>89.092031032782927</v>
      </c>
      <c r="X277" s="11">
        <f t="shared" si="140"/>
        <v>0.48830900210504929</v>
      </c>
      <c r="Y277" s="11">
        <f t="shared" si="141"/>
        <v>0.24083113812509671</v>
      </c>
      <c r="Z277" s="11">
        <f t="shared" si="142"/>
        <v>0.73578686608500199</v>
      </c>
      <c r="AA277" s="14">
        <f t="shared" si="143"/>
        <v>712.73624826226342</v>
      </c>
      <c r="AB277" s="14">
        <f t="shared" si="144"/>
        <v>736.83503696872913</v>
      </c>
      <c r="AC277" s="14">
        <f t="shared" si="145"/>
        <v>4.2087592421822819</v>
      </c>
      <c r="AD277" s="14">
        <f t="shared" si="120"/>
        <v>29.231743546538816</v>
      </c>
      <c r="AE277" s="14">
        <f t="shared" si="146"/>
        <v>60.768256453461184</v>
      </c>
      <c r="AF277" s="14">
        <f t="shared" si="147"/>
        <v>9.0280517336638038E-3</v>
      </c>
      <c r="AG277" s="14">
        <f t="shared" si="148"/>
        <v>60.777284505194849</v>
      </c>
      <c r="AH277" s="14">
        <f t="shared" si="121"/>
        <v>188.62315968596135</v>
      </c>
    </row>
    <row r="278" spans="4:34" x14ac:dyDescent="0.3">
      <c r="D278" s="10">
        <f t="shared" si="149"/>
        <v>41916</v>
      </c>
      <c r="E278" s="11">
        <f t="shared" si="122"/>
        <v>0.5</v>
      </c>
      <c r="F278" s="12">
        <f t="shared" si="123"/>
        <v>2456934.6666666665</v>
      </c>
      <c r="G278" s="13">
        <f t="shared" si="124"/>
        <v>0.14756103125712558</v>
      </c>
      <c r="I278" s="14">
        <f t="shared" si="125"/>
        <v>192.7771887671679</v>
      </c>
      <c r="J278" s="14">
        <f t="shared" si="126"/>
        <v>5669.5860917228229</v>
      </c>
      <c r="K278" s="14">
        <f t="shared" si="127"/>
        <v>1.6702428218130564E-2</v>
      </c>
      <c r="L278" s="14">
        <f t="shared" si="128"/>
        <v>-1.9132633855922661</v>
      </c>
      <c r="M278" s="14">
        <f t="shared" si="129"/>
        <v>190.86392538157563</v>
      </c>
      <c r="N278" s="14">
        <f t="shared" si="130"/>
        <v>5667.6728283372304</v>
      </c>
      <c r="O278" s="14">
        <f t="shared" si="131"/>
        <v>1.0004005310558763</v>
      </c>
      <c r="P278" s="14">
        <f t="shared" si="132"/>
        <v>190.85984173960372</v>
      </c>
      <c r="Q278" s="14">
        <f t="shared" si="133"/>
        <v>23.437372200916698</v>
      </c>
      <c r="R278" s="14">
        <f t="shared" si="134"/>
        <v>23.43496108735798</v>
      </c>
      <c r="S278" s="14">
        <f t="shared" si="135"/>
        <v>-170.01716207212306</v>
      </c>
      <c r="T278" s="14">
        <f t="shared" si="136"/>
        <v>-4.2972574865966227</v>
      </c>
      <c r="U278" s="14">
        <f t="shared" si="137"/>
        <v>4.3018178804703107E-2</v>
      </c>
      <c r="V278" s="14">
        <f t="shared" si="138"/>
        <v>11.148061039405951</v>
      </c>
      <c r="W278" s="14">
        <f t="shared" si="139"/>
        <v>88.911199945210171</v>
      </c>
      <c r="X278" s="11">
        <f t="shared" si="140"/>
        <v>0.48809162427819025</v>
      </c>
      <c r="Y278" s="11">
        <f t="shared" si="141"/>
        <v>0.2411160688748287</v>
      </c>
      <c r="Z278" s="11">
        <f t="shared" si="142"/>
        <v>0.73506717968155189</v>
      </c>
      <c r="AA278" s="14">
        <f t="shared" si="143"/>
        <v>711.28959956168137</v>
      </c>
      <c r="AB278" s="14">
        <f t="shared" si="144"/>
        <v>737.148061039406</v>
      </c>
      <c r="AC278" s="14">
        <f t="shared" si="145"/>
        <v>4.2870152598515006</v>
      </c>
      <c r="AD278" s="14">
        <f t="shared" si="120"/>
        <v>29.624898150705206</v>
      </c>
      <c r="AE278" s="14">
        <f t="shared" si="146"/>
        <v>60.375101849294794</v>
      </c>
      <c r="AF278" s="14">
        <f t="shared" si="147"/>
        <v>9.1738695933018082E-3</v>
      </c>
      <c r="AG278" s="14">
        <f t="shared" si="148"/>
        <v>60.384275718888098</v>
      </c>
      <c r="AH278" s="14">
        <f t="shared" si="121"/>
        <v>188.67319446564724</v>
      </c>
    </row>
    <row r="279" spans="4:34" x14ac:dyDescent="0.3">
      <c r="D279" s="10">
        <f t="shared" si="149"/>
        <v>41917</v>
      </c>
      <c r="E279" s="11">
        <f t="shared" si="122"/>
        <v>0.5</v>
      </c>
      <c r="F279" s="12">
        <f t="shared" si="123"/>
        <v>2456935.6666666665</v>
      </c>
      <c r="G279" s="13">
        <f t="shared" si="124"/>
        <v>0.1475884097649969</v>
      </c>
      <c r="I279" s="14">
        <f t="shared" si="125"/>
        <v>193.76283612978204</v>
      </c>
      <c r="J279" s="14">
        <f t="shared" si="126"/>
        <v>5670.5716920033055</v>
      </c>
      <c r="K279" s="14">
        <f t="shared" si="127"/>
        <v>1.6702427066196394E-2</v>
      </c>
      <c r="L279" s="14">
        <f t="shared" si="128"/>
        <v>-1.9139052724394636</v>
      </c>
      <c r="M279" s="14">
        <f t="shared" si="129"/>
        <v>191.84893085734259</v>
      </c>
      <c r="N279" s="14">
        <f t="shared" si="130"/>
        <v>5668.6577867308661</v>
      </c>
      <c r="O279" s="14">
        <f t="shared" si="131"/>
        <v>1.0001133269357665</v>
      </c>
      <c r="P279" s="14">
        <f t="shared" si="132"/>
        <v>191.84484305385737</v>
      </c>
      <c r="Q279" s="14">
        <f t="shared" si="133"/>
        <v>23.437371844881596</v>
      </c>
      <c r="R279" s="14">
        <f t="shared" si="134"/>
        <v>23.434959937240276</v>
      </c>
      <c r="S279" s="14">
        <f t="shared" si="135"/>
        <v>-169.10783505540439</v>
      </c>
      <c r="T279" s="14">
        <f t="shared" si="136"/>
        <v>-4.6825139230652999</v>
      </c>
      <c r="U279" s="14">
        <f t="shared" si="137"/>
        <v>4.3018174462226048E-2</v>
      </c>
      <c r="V279" s="14">
        <f t="shared" si="138"/>
        <v>11.455450019182566</v>
      </c>
      <c r="W279" s="14">
        <f t="shared" si="139"/>
        <v>88.730617746640362</v>
      </c>
      <c r="X279" s="11">
        <f t="shared" si="140"/>
        <v>0.48787815970890103</v>
      </c>
      <c r="Y279" s="11">
        <f t="shared" si="141"/>
        <v>0.2414042215237889</v>
      </c>
      <c r="Z279" s="11">
        <f t="shared" si="142"/>
        <v>0.73435209789401312</v>
      </c>
      <c r="AA279" s="14">
        <f t="shared" si="143"/>
        <v>709.8449419731229</v>
      </c>
      <c r="AB279" s="14">
        <f t="shared" si="144"/>
        <v>737.45545001918254</v>
      </c>
      <c r="AC279" s="14">
        <f t="shared" si="145"/>
        <v>4.3638625047956339</v>
      </c>
      <c r="AD279" s="14">
        <f t="shared" si="120"/>
        <v>30.01702744517392</v>
      </c>
      <c r="AE279" s="14">
        <f t="shared" si="146"/>
        <v>59.982972554826077</v>
      </c>
      <c r="AF279" s="14">
        <f t="shared" si="147"/>
        <v>9.3204396638279039E-3</v>
      </c>
      <c r="AG279" s="14">
        <f t="shared" si="148"/>
        <v>59.992292994489908</v>
      </c>
      <c r="AH279" s="14">
        <f t="shared" si="121"/>
        <v>188.71933319757272</v>
      </c>
    </row>
    <row r="280" spans="4:34" x14ac:dyDescent="0.3">
      <c r="D280" s="10">
        <f t="shared" si="149"/>
        <v>41918</v>
      </c>
      <c r="E280" s="11">
        <f t="shared" si="122"/>
        <v>0.5</v>
      </c>
      <c r="F280" s="12">
        <f t="shared" si="123"/>
        <v>2456936.6666666665</v>
      </c>
      <c r="G280" s="13">
        <f t="shared" si="124"/>
        <v>0.14761578827286823</v>
      </c>
      <c r="I280" s="14">
        <f t="shared" si="125"/>
        <v>194.7484834923971</v>
      </c>
      <c r="J280" s="14">
        <f t="shared" si="126"/>
        <v>5671.5572922837882</v>
      </c>
      <c r="K280" s="14">
        <f t="shared" si="127"/>
        <v>1.6702425914262041E-2</v>
      </c>
      <c r="L280" s="14">
        <f t="shared" si="128"/>
        <v>-1.913981163476036</v>
      </c>
      <c r="M280" s="14">
        <f t="shared" si="129"/>
        <v>192.83450232892108</v>
      </c>
      <c r="N280" s="14">
        <f t="shared" si="130"/>
        <v>5669.6433111203123</v>
      </c>
      <c r="O280" s="14">
        <f t="shared" si="131"/>
        <v>0.99982600712615233</v>
      </c>
      <c r="P280" s="14">
        <f t="shared" si="132"/>
        <v>192.83041036255398</v>
      </c>
      <c r="Q280" s="14">
        <f t="shared" si="133"/>
        <v>23.437371488846491</v>
      </c>
      <c r="R280" s="14">
        <f t="shared" si="134"/>
        <v>23.434958789182765</v>
      </c>
      <c r="S280" s="14">
        <f t="shared" si="135"/>
        <v>-168.19698402133818</v>
      </c>
      <c r="T280" s="14">
        <f t="shared" si="136"/>
        <v>-5.066815206840821</v>
      </c>
      <c r="U280" s="14">
        <f t="shared" si="137"/>
        <v>4.3018170127527858E-2</v>
      </c>
      <c r="V280" s="14">
        <f t="shared" si="138"/>
        <v>11.75686199847269</v>
      </c>
      <c r="W280" s="14">
        <f t="shared" si="139"/>
        <v>88.550313990103291</v>
      </c>
      <c r="X280" s="11">
        <f t="shared" si="140"/>
        <v>0.48766884583439396</v>
      </c>
      <c r="Y280" s="11">
        <f t="shared" si="141"/>
        <v>0.24169575141744037</v>
      </c>
      <c r="Z280" s="11">
        <f t="shared" si="142"/>
        <v>0.73364194025134755</v>
      </c>
      <c r="AA280" s="14">
        <f t="shared" si="143"/>
        <v>708.40251192082633</v>
      </c>
      <c r="AB280" s="14">
        <f t="shared" si="144"/>
        <v>737.75686199847269</v>
      </c>
      <c r="AC280" s="14">
        <f t="shared" si="145"/>
        <v>4.4392154996181716</v>
      </c>
      <c r="AD280" s="14">
        <f t="shared" si="120"/>
        <v>30.408016882570752</v>
      </c>
      <c r="AE280" s="14">
        <f t="shared" si="146"/>
        <v>59.591983117429251</v>
      </c>
      <c r="AF280" s="14">
        <f t="shared" si="147"/>
        <v>9.4677366911192391E-3</v>
      </c>
      <c r="AG280" s="14">
        <f t="shared" si="148"/>
        <v>59.601450854120372</v>
      </c>
      <c r="AH280" s="14">
        <f t="shared" si="121"/>
        <v>188.76157351545353</v>
      </c>
    </row>
    <row r="281" spans="4:34" x14ac:dyDescent="0.3">
      <c r="D281" s="10">
        <f t="shared" si="149"/>
        <v>41919</v>
      </c>
      <c r="E281" s="11">
        <f t="shared" si="122"/>
        <v>0.5</v>
      </c>
      <c r="F281" s="12">
        <f t="shared" si="123"/>
        <v>2456937.6666666665</v>
      </c>
      <c r="G281" s="13">
        <f t="shared" si="124"/>
        <v>0.14764316678073952</v>
      </c>
      <c r="I281" s="14">
        <f t="shared" si="125"/>
        <v>195.73413085501124</v>
      </c>
      <c r="J281" s="14">
        <f t="shared" si="126"/>
        <v>5672.54289256427</v>
      </c>
      <c r="K281" s="14">
        <f t="shared" si="127"/>
        <v>1.6702424762327493E-2</v>
      </c>
      <c r="L281" s="14">
        <f t="shared" si="128"/>
        <v>-1.9134904247300359</v>
      </c>
      <c r="M281" s="14">
        <f t="shared" si="129"/>
        <v>193.8206404302812</v>
      </c>
      <c r="N281" s="14">
        <f t="shared" si="130"/>
        <v>5670.6294021395397</v>
      </c>
      <c r="O281" s="14">
        <f t="shared" si="131"/>
        <v>0.99953865658950691</v>
      </c>
      <c r="P281" s="14">
        <f t="shared" si="132"/>
        <v>193.81654429966721</v>
      </c>
      <c r="Q281" s="14">
        <f t="shared" si="133"/>
        <v>23.437371132811389</v>
      </c>
      <c r="R281" s="14">
        <f t="shared" si="134"/>
        <v>23.434957643186131</v>
      </c>
      <c r="S281" s="14">
        <f t="shared" si="135"/>
        <v>-167.28452617532571</v>
      </c>
      <c r="T281" s="14">
        <f t="shared" si="136"/>
        <v>-5.4500609448256716</v>
      </c>
      <c r="U281" s="14">
        <f t="shared" si="137"/>
        <v>4.3018165800611116E-2</v>
      </c>
      <c r="V281" s="14">
        <f t="shared" si="138"/>
        <v>12.051956144088988</v>
      </c>
      <c r="W281" s="14">
        <f t="shared" si="139"/>
        <v>88.370318848969305</v>
      </c>
      <c r="X281" s="11">
        <f t="shared" si="140"/>
        <v>0.48746391934438266</v>
      </c>
      <c r="Y281" s="11">
        <f t="shared" si="141"/>
        <v>0.24199081143057902</v>
      </c>
      <c r="Z281" s="11">
        <f t="shared" si="142"/>
        <v>0.73293702725818632</v>
      </c>
      <c r="AA281" s="14">
        <f t="shared" si="143"/>
        <v>706.96255079175444</v>
      </c>
      <c r="AB281" s="14">
        <f t="shared" si="144"/>
        <v>738.05195614408899</v>
      </c>
      <c r="AC281" s="14">
        <f t="shared" si="145"/>
        <v>4.5129890360222475</v>
      </c>
      <c r="AD281" s="14">
        <f t="shared" si="120"/>
        <v>30.797751582608477</v>
      </c>
      <c r="AE281" s="14">
        <f t="shared" si="146"/>
        <v>59.202248417391523</v>
      </c>
      <c r="AF281" s="14">
        <f t="shared" si="147"/>
        <v>9.6157341373919649E-3</v>
      </c>
      <c r="AG281" s="14">
        <f t="shared" si="148"/>
        <v>59.211864151528914</v>
      </c>
      <c r="AH281" s="14">
        <f t="shared" si="121"/>
        <v>188.79991396498826</v>
      </c>
    </row>
    <row r="282" spans="4:34" x14ac:dyDescent="0.3">
      <c r="D282" s="10">
        <f t="shared" si="149"/>
        <v>41920</v>
      </c>
      <c r="E282" s="11">
        <f t="shared" si="122"/>
        <v>0.5</v>
      </c>
      <c r="F282" s="12">
        <f t="shared" si="123"/>
        <v>2456938.6666666665</v>
      </c>
      <c r="G282" s="13">
        <f t="shared" si="124"/>
        <v>0.14767054528861084</v>
      </c>
      <c r="I282" s="14">
        <f t="shared" si="125"/>
        <v>196.71977821762721</v>
      </c>
      <c r="J282" s="14">
        <f t="shared" si="126"/>
        <v>5673.5284928447518</v>
      </c>
      <c r="K282" s="14">
        <f t="shared" si="127"/>
        <v>1.6702423610392758E-2</v>
      </c>
      <c r="L282" s="14">
        <f t="shared" si="128"/>
        <v>-1.9124325892211109</v>
      </c>
      <c r="M282" s="14">
        <f t="shared" si="129"/>
        <v>194.8073456284061</v>
      </c>
      <c r="N282" s="14">
        <f t="shared" si="130"/>
        <v>5671.616060255531</v>
      </c>
      <c r="O282" s="14">
        <f t="shared" si="131"/>
        <v>0.9992513604440264</v>
      </c>
      <c r="P282" s="14">
        <f t="shared" si="132"/>
        <v>194.80324533218376</v>
      </c>
      <c r="Q282" s="14">
        <f t="shared" si="133"/>
        <v>23.437370776776287</v>
      </c>
      <c r="R282" s="14">
        <f t="shared" si="134"/>
        <v>23.434956499251047</v>
      </c>
      <c r="S282" s="14">
        <f t="shared" si="135"/>
        <v>-166.37037931806287</v>
      </c>
      <c r="T282" s="14">
        <f t="shared" si="136"/>
        <v>-5.8321501993339417</v>
      </c>
      <c r="U282" s="14">
        <f t="shared" si="137"/>
        <v>4.3018161481478363E-2</v>
      </c>
      <c r="V282" s="14">
        <f t="shared" si="138"/>
        <v>12.340393002251666</v>
      </c>
      <c r="W282" s="14">
        <f t="shared" si="139"/>
        <v>88.190663161017895</v>
      </c>
      <c r="X282" s="11">
        <f t="shared" si="140"/>
        <v>0.48726361597065859</v>
      </c>
      <c r="Y282" s="11">
        <f t="shared" si="141"/>
        <v>0.24228955163449778</v>
      </c>
      <c r="Z282" s="11">
        <f t="shared" si="142"/>
        <v>0.73223768030681935</v>
      </c>
      <c r="AA282" s="14">
        <f t="shared" si="143"/>
        <v>705.52530528814316</v>
      </c>
      <c r="AB282" s="14">
        <f t="shared" si="144"/>
        <v>738.34039300225163</v>
      </c>
      <c r="AC282" s="14">
        <f t="shared" si="145"/>
        <v>4.5850982505629077</v>
      </c>
      <c r="AD282" s="14">
        <f t="shared" si="120"/>
        <v>31.186116359885695</v>
      </c>
      <c r="AE282" s="14">
        <f t="shared" si="146"/>
        <v>58.813883640114305</v>
      </c>
      <c r="AF282" s="14">
        <f t="shared" si="147"/>
        <v>9.7644041228261962E-3</v>
      </c>
      <c r="AG282" s="14">
        <f t="shared" si="148"/>
        <v>58.823648044237132</v>
      </c>
      <c r="AH282" s="14">
        <f t="shared" si="121"/>
        <v>188.83435403011487</v>
      </c>
    </row>
    <row r="283" spans="4:34" x14ac:dyDescent="0.3">
      <c r="D283" s="10">
        <f t="shared" si="149"/>
        <v>41921</v>
      </c>
      <c r="E283" s="11">
        <f t="shared" si="122"/>
        <v>0.5</v>
      </c>
      <c r="F283" s="12">
        <f t="shared" si="123"/>
        <v>2456939.6666666665</v>
      </c>
      <c r="G283" s="13">
        <f t="shared" si="124"/>
        <v>0.14769792379648217</v>
      </c>
      <c r="I283" s="14">
        <f t="shared" si="125"/>
        <v>197.70542558024408</v>
      </c>
      <c r="J283" s="14">
        <f t="shared" si="126"/>
        <v>5674.5140931252336</v>
      </c>
      <c r="K283" s="14">
        <f t="shared" si="127"/>
        <v>1.6702422458457829E-2</v>
      </c>
      <c r="L283" s="14">
        <f t="shared" si="128"/>
        <v>-1.9108073578288818</v>
      </c>
      <c r="M283" s="14">
        <f t="shared" si="129"/>
        <v>195.79461822241521</v>
      </c>
      <c r="N283" s="14">
        <f t="shared" si="130"/>
        <v>5672.6032857674045</v>
      </c>
      <c r="O283" s="14">
        <f t="shared" si="131"/>
        <v>0.99896420393865681</v>
      </c>
      <c r="P283" s="14">
        <f t="shared" si="132"/>
        <v>195.79051375922666</v>
      </c>
      <c r="Q283" s="14">
        <f t="shared" si="133"/>
        <v>23.437370420741185</v>
      </c>
      <c r="R283" s="14">
        <f t="shared" si="134"/>
        <v>23.434955357378186</v>
      </c>
      <c r="S283" s="14">
        <f t="shared" si="135"/>
        <v>-165.45446191198536</v>
      </c>
      <c r="T283" s="14">
        <f t="shared" si="136"/>
        <v>-6.2129814809024477</v>
      </c>
      <c r="U283" s="14">
        <f t="shared" si="137"/>
        <v>4.3018157170132132E-2</v>
      </c>
      <c r="V283" s="14">
        <f t="shared" si="138"/>
        <v>12.621834817943785</v>
      </c>
      <c r="W283" s="14">
        <f t="shared" si="139"/>
        <v>88.011378472148323</v>
      </c>
      <c r="X283" s="11">
        <f t="shared" si="140"/>
        <v>0.48706817026531685</v>
      </c>
      <c r="Y283" s="11">
        <f t="shared" si="141"/>
        <v>0.24259211895379373</v>
      </c>
      <c r="Z283" s="11">
        <f t="shared" si="142"/>
        <v>0.73154422157683996</v>
      </c>
      <c r="AA283" s="14">
        <f t="shared" si="143"/>
        <v>704.09102777718658</v>
      </c>
      <c r="AB283" s="14">
        <f t="shared" si="144"/>
        <v>738.62183481794364</v>
      </c>
      <c r="AC283" s="14">
        <f t="shared" si="145"/>
        <v>4.655458704485909</v>
      </c>
      <c r="AD283" s="14">
        <f t="shared" si="120"/>
        <v>31.57299575311243</v>
      </c>
      <c r="AE283" s="14">
        <f t="shared" si="146"/>
        <v>58.42700424688757</v>
      </c>
      <c r="AF283" s="14">
        <f t="shared" si="147"/>
        <v>9.9137173667636618E-3</v>
      </c>
      <c r="AG283" s="14">
        <f t="shared" si="148"/>
        <v>58.436917964254334</v>
      </c>
      <c r="AH283" s="14">
        <f t="shared" si="121"/>
        <v>188.86489416339077</v>
      </c>
    </row>
    <row r="284" spans="4:34" x14ac:dyDescent="0.3">
      <c r="D284" s="10">
        <f t="shared" si="149"/>
        <v>41922</v>
      </c>
      <c r="E284" s="11">
        <f t="shared" si="122"/>
        <v>0.5</v>
      </c>
      <c r="F284" s="12">
        <f t="shared" si="123"/>
        <v>2456940.6666666665</v>
      </c>
      <c r="G284" s="13">
        <f t="shared" si="124"/>
        <v>0.14772530230435349</v>
      </c>
      <c r="I284" s="14">
        <f t="shared" si="125"/>
        <v>198.69107294286096</v>
      </c>
      <c r="J284" s="14">
        <f t="shared" si="126"/>
        <v>5675.4996934057153</v>
      </c>
      <c r="K284" s="14">
        <f t="shared" si="127"/>
        <v>1.6702421306522715E-2</v>
      </c>
      <c r="L284" s="14">
        <f t="shared" si="128"/>
        <v>-1.9086146001142499</v>
      </c>
      <c r="M284" s="14">
        <f t="shared" si="129"/>
        <v>196.78245834274671</v>
      </c>
      <c r="N284" s="14">
        <f t="shared" si="130"/>
        <v>5673.5910788056008</v>
      </c>
      <c r="O284" s="14">
        <f t="shared" si="131"/>
        <v>0.99867727242790427</v>
      </c>
      <c r="P284" s="14">
        <f t="shared" si="132"/>
        <v>196.77834971123761</v>
      </c>
      <c r="Q284" s="14">
        <f t="shared" si="133"/>
        <v>23.43737006470608</v>
      </c>
      <c r="R284" s="14">
        <f t="shared" si="134"/>
        <v>23.434954217568215</v>
      </c>
      <c r="S284" s="14">
        <f t="shared" si="135"/>
        <v>-164.53669314961175</v>
      </c>
      <c r="T284" s="14">
        <f t="shared" si="136"/>
        <v>-6.5924527422736663</v>
      </c>
      <c r="U284" s="14">
        <f t="shared" si="137"/>
        <v>4.3018152866574969E-2</v>
      </c>
      <c r="V284" s="14">
        <f t="shared" si="138"/>
        <v>12.895945870710374</v>
      </c>
      <c r="W284" s="14">
        <f t="shared" si="139"/>
        <v>87.832497079649684</v>
      </c>
      <c r="X284" s="11">
        <f t="shared" si="140"/>
        <v>0.48687781536756219</v>
      </c>
      <c r="Y284" s="11">
        <f t="shared" si="141"/>
        <v>0.24289865681297976</v>
      </c>
      <c r="Z284" s="11">
        <f t="shared" si="142"/>
        <v>0.73085697392214466</v>
      </c>
      <c r="AA284" s="14">
        <f t="shared" si="143"/>
        <v>702.65997663719747</v>
      </c>
      <c r="AB284" s="14">
        <f t="shared" si="144"/>
        <v>738.89594587071042</v>
      </c>
      <c r="AC284" s="14">
        <f t="shared" si="145"/>
        <v>4.7239864676776051</v>
      </c>
      <c r="AD284" s="14">
        <f t="shared" si="120"/>
        <v>31.95827405578655</v>
      </c>
      <c r="AE284" s="14">
        <f t="shared" si="146"/>
        <v>58.041725944213454</v>
      </c>
      <c r="AF284" s="14">
        <f t="shared" si="147"/>
        <v>1.0063643128623326E-2</v>
      </c>
      <c r="AG284" s="14">
        <f t="shared" si="148"/>
        <v>58.051789587342078</v>
      </c>
      <c r="AH284" s="14">
        <f t="shared" si="121"/>
        <v>188.89153582008458</v>
      </c>
    </row>
    <row r="285" spans="4:34" x14ac:dyDescent="0.3">
      <c r="D285" s="10">
        <f t="shared" si="149"/>
        <v>41923</v>
      </c>
      <c r="E285" s="11">
        <f t="shared" si="122"/>
        <v>0.5</v>
      </c>
      <c r="F285" s="12">
        <f t="shared" si="123"/>
        <v>2456941.6666666665</v>
      </c>
      <c r="G285" s="13">
        <f t="shared" si="124"/>
        <v>0.14775268081222481</v>
      </c>
      <c r="I285" s="14">
        <f t="shared" si="125"/>
        <v>199.67672030547692</v>
      </c>
      <c r="J285" s="14">
        <f t="shared" si="126"/>
        <v>5676.4852936861971</v>
      </c>
      <c r="K285" s="14">
        <f t="shared" si="127"/>
        <v>1.6702420154587408E-2</v>
      </c>
      <c r="L285" s="14">
        <f t="shared" si="128"/>
        <v>-1.9058543550925122</v>
      </c>
      <c r="M285" s="14">
        <f t="shared" si="129"/>
        <v>197.7708659503844</v>
      </c>
      <c r="N285" s="14">
        <f t="shared" si="130"/>
        <v>5674.5794393311044</v>
      </c>
      <c r="O285" s="14">
        <f t="shared" si="131"/>
        <v>0.99839065134644167</v>
      </c>
      <c r="P285" s="14">
        <f t="shared" si="132"/>
        <v>197.76675314920396</v>
      </c>
      <c r="Q285" s="14">
        <f t="shared" si="133"/>
        <v>23.437369708670978</v>
      </c>
      <c r="R285" s="14">
        <f t="shared" si="134"/>
        <v>23.43495307982181</v>
      </c>
      <c r="S285" s="14">
        <f t="shared" si="135"/>
        <v>-163.61699302387211</v>
      </c>
      <c r="T285" s="14">
        <f t="shared" si="136"/>
        <v>-6.9704613736298011</v>
      </c>
      <c r="U285" s="14">
        <f t="shared" si="137"/>
        <v>4.3018148570809378E-2</v>
      </c>
      <c r="V285" s="14">
        <f t="shared" si="138"/>
        <v>13.162392826887327</v>
      </c>
      <c r="W285" s="14">
        <f t="shared" si="139"/>
        <v>87.654052074949533</v>
      </c>
      <c r="X285" s="11">
        <f t="shared" si="140"/>
        <v>0.48669278275910605</v>
      </c>
      <c r="Y285" s="11">
        <f t="shared" si="141"/>
        <v>0.24320930477313513</v>
      </c>
      <c r="Z285" s="11">
        <f t="shared" si="142"/>
        <v>0.73017626074507691</v>
      </c>
      <c r="AA285" s="14">
        <f t="shared" si="143"/>
        <v>701.23241659959626</v>
      </c>
      <c r="AB285" s="14">
        <f t="shared" si="144"/>
        <v>739.1623928268873</v>
      </c>
      <c r="AC285" s="14">
        <f t="shared" si="145"/>
        <v>4.7905982067218247</v>
      </c>
      <c r="AD285" s="14">
        <f t="shared" si="120"/>
        <v>32.341835348318462</v>
      </c>
      <c r="AE285" s="14">
        <f t="shared" si="146"/>
        <v>57.658164651681538</v>
      </c>
      <c r="AF285" s="14">
        <f t="shared" si="147"/>
        <v>1.0214149148684799E-2</v>
      </c>
      <c r="AG285" s="14">
        <f t="shared" si="148"/>
        <v>57.668378800830226</v>
      </c>
      <c r="AH285" s="14">
        <f t="shared" si="121"/>
        <v>188.91428149555364</v>
      </c>
    </row>
    <row r="286" spans="4:34" x14ac:dyDescent="0.3">
      <c r="D286" s="10">
        <f t="shared" si="149"/>
        <v>41924</v>
      </c>
      <c r="E286" s="11">
        <f t="shared" si="122"/>
        <v>0.5</v>
      </c>
      <c r="F286" s="12">
        <f t="shared" si="123"/>
        <v>2456942.6666666665</v>
      </c>
      <c r="G286" s="13">
        <f t="shared" si="124"/>
        <v>0.14778005932009614</v>
      </c>
      <c r="I286" s="14">
        <f t="shared" si="125"/>
        <v>200.6623676680947</v>
      </c>
      <c r="J286" s="14">
        <f t="shared" si="126"/>
        <v>5677.4708939666789</v>
      </c>
      <c r="K286" s="14">
        <f t="shared" si="127"/>
        <v>1.6702419002651913E-2</v>
      </c>
      <c r="L286" s="14">
        <f t="shared" si="128"/>
        <v>-1.9025268319571462</v>
      </c>
      <c r="M286" s="14">
        <f t="shared" si="129"/>
        <v>198.75984083613756</v>
      </c>
      <c r="N286" s="14">
        <f t="shared" si="130"/>
        <v>5675.5683671347215</v>
      </c>
      <c r="O286" s="14">
        <f t="shared" si="131"/>
        <v>0.99810442618351403</v>
      </c>
      <c r="P286" s="14">
        <f t="shared" si="132"/>
        <v>198.75572386393858</v>
      </c>
      <c r="Q286" s="14">
        <f t="shared" si="133"/>
        <v>23.437369352635876</v>
      </c>
      <c r="R286" s="14">
        <f t="shared" si="134"/>
        <v>23.434951944139634</v>
      </c>
      <c r="S286" s="14">
        <f t="shared" si="135"/>
        <v>-162.69528240048123</v>
      </c>
      <c r="T286" s="14">
        <f t="shared" si="136"/>
        <v>-7.3469041991683852</v>
      </c>
      <c r="U286" s="14">
        <f t="shared" si="137"/>
        <v>4.30181442828379E-2</v>
      </c>
      <c r="V286" s="14">
        <f t="shared" si="138"/>
        <v>13.420845108152569</v>
      </c>
      <c r="W286" s="14">
        <f t="shared" si="139"/>
        <v>87.476077385749477</v>
      </c>
      <c r="X286" s="11">
        <f t="shared" si="140"/>
        <v>0.4865133020082274</v>
      </c>
      <c r="Y286" s="11">
        <f t="shared" si="141"/>
        <v>0.24352419815892329</v>
      </c>
      <c r="Z286" s="11">
        <f t="shared" si="142"/>
        <v>0.72950240585753146</v>
      </c>
      <c r="AA286" s="14">
        <f t="shared" si="143"/>
        <v>699.80861908599582</v>
      </c>
      <c r="AB286" s="14">
        <f t="shared" si="144"/>
        <v>739.42084510815266</v>
      </c>
      <c r="AC286" s="14">
        <f t="shared" si="145"/>
        <v>4.8552112770381655</v>
      </c>
      <c r="AD286" s="14">
        <f t="shared" si="120"/>
        <v>32.723563531603553</v>
      </c>
      <c r="AE286" s="14">
        <f t="shared" si="146"/>
        <v>57.276436468396447</v>
      </c>
      <c r="AF286" s="14">
        <f t="shared" si="147"/>
        <v>1.0365201588905413E-2</v>
      </c>
      <c r="AG286" s="14">
        <f t="shared" si="148"/>
        <v>57.286801669985351</v>
      </c>
      <c r="AH286" s="14">
        <f t="shared" si="121"/>
        <v>188.93313476548758</v>
      </c>
    </row>
    <row r="287" spans="4:34" x14ac:dyDescent="0.3">
      <c r="D287" s="10">
        <f t="shared" si="149"/>
        <v>41925</v>
      </c>
      <c r="E287" s="11">
        <f t="shared" si="122"/>
        <v>0.5</v>
      </c>
      <c r="F287" s="12">
        <f t="shared" si="123"/>
        <v>2456943.6666666665</v>
      </c>
      <c r="G287" s="13">
        <f t="shared" si="124"/>
        <v>0.14780743782796746</v>
      </c>
      <c r="I287" s="14">
        <f t="shared" si="125"/>
        <v>201.64801503071249</v>
      </c>
      <c r="J287" s="14">
        <f t="shared" si="126"/>
        <v>5678.4564942471588</v>
      </c>
      <c r="K287" s="14">
        <f t="shared" si="127"/>
        <v>1.6702417850716224E-2</v>
      </c>
      <c r="L287" s="14">
        <f t="shared" si="128"/>
        <v>-1.8986324107531565</v>
      </c>
      <c r="M287" s="14">
        <f t="shared" si="129"/>
        <v>199.74938261995933</v>
      </c>
      <c r="N287" s="14">
        <f t="shared" si="130"/>
        <v>5676.5578618364061</v>
      </c>
      <c r="O287" s="14">
        <f t="shared" si="131"/>
        <v>0.99781868245715322</v>
      </c>
      <c r="P287" s="14">
        <f t="shared" si="132"/>
        <v>199.74526147539819</v>
      </c>
      <c r="Q287" s="14">
        <f t="shared" si="133"/>
        <v>23.437368996600775</v>
      </c>
      <c r="R287" s="14">
        <f t="shared" si="134"/>
        <v>23.434950810522356</v>
      </c>
      <c r="S287" s="14">
        <f t="shared" si="135"/>
        <v>-161.77148309243154</v>
      </c>
      <c r="T287" s="14">
        <f t="shared" si="136"/>
        <v>-7.721677475102072</v>
      </c>
      <c r="U287" s="14">
        <f t="shared" si="137"/>
        <v>4.301814000266304E-2</v>
      </c>
      <c r="V287" s="14">
        <f t="shared" si="138"/>
        <v>13.67097527618351</v>
      </c>
      <c r="W287" s="14">
        <f t="shared" si="139"/>
        <v>87.298607817452776</v>
      </c>
      <c r="X287" s="11">
        <f t="shared" si="140"/>
        <v>0.48633960050265035</v>
      </c>
      <c r="Y287" s="11">
        <f t="shared" si="141"/>
        <v>0.24384346767639262</v>
      </c>
      <c r="Z287" s="11">
        <f t="shared" si="142"/>
        <v>0.72883573332890805</v>
      </c>
      <c r="AA287" s="14">
        <f t="shared" si="143"/>
        <v>698.38886253962221</v>
      </c>
      <c r="AB287" s="14">
        <f t="shared" si="144"/>
        <v>739.67097527618353</v>
      </c>
      <c r="AC287" s="14">
        <f t="shared" si="145"/>
        <v>4.9177438190458815</v>
      </c>
      <c r="AD287" s="14">
        <f t="shared" si="120"/>
        <v>33.103342362024776</v>
      </c>
      <c r="AE287" s="14">
        <f t="shared" si="146"/>
        <v>56.896657637975224</v>
      </c>
      <c r="AF287" s="14">
        <f t="shared" si="147"/>
        <v>1.0516764973945852E-2</v>
      </c>
      <c r="AG287" s="14">
        <f t="shared" si="148"/>
        <v>56.907174402949167</v>
      </c>
      <c r="AH287" s="14">
        <f t="shared" si="121"/>
        <v>188.94810032860269</v>
      </c>
    </row>
    <row r="288" spans="4:34" x14ac:dyDescent="0.3">
      <c r="D288" s="10">
        <f t="shared" si="149"/>
        <v>41926</v>
      </c>
      <c r="E288" s="11">
        <f t="shared" si="122"/>
        <v>0.5</v>
      </c>
      <c r="F288" s="12">
        <f t="shared" si="123"/>
        <v>2456944.6666666665</v>
      </c>
      <c r="G288" s="13">
        <f t="shared" si="124"/>
        <v>0.14783481633583878</v>
      </c>
      <c r="I288" s="14">
        <f t="shared" si="125"/>
        <v>202.63366239333118</v>
      </c>
      <c r="J288" s="14">
        <f t="shared" si="126"/>
        <v>5679.4420945276397</v>
      </c>
      <c r="K288" s="14">
        <f t="shared" si="127"/>
        <v>1.6702416698780351E-2</v>
      </c>
      <c r="L288" s="14">
        <f t="shared" si="128"/>
        <v>-1.8941716429988329</v>
      </c>
      <c r="M288" s="14">
        <f t="shared" si="129"/>
        <v>200.73949075033235</v>
      </c>
      <c r="N288" s="14">
        <f t="shared" si="130"/>
        <v>5677.5479228846407</v>
      </c>
      <c r="O288" s="14">
        <f t="shared" si="131"/>
        <v>0.99753350568820554</v>
      </c>
      <c r="P288" s="14">
        <f t="shared" si="132"/>
        <v>200.73536543206896</v>
      </c>
      <c r="Q288" s="14">
        <f t="shared" si="133"/>
        <v>23.437368640565673</v>
      </c>
      <c r="R288" s="14">
        <f t="shared" si="134"/>
        <v>23.434949678970639</v>
      </c>
      <c r="S288" s="14">
        <f t="shared" si="135"/>
        <v>-160.84551793663309</v>
      </c>
      <c r="T288" s="14">
        <f t="shared" si="136"/>
        <v>-8.0946768891835088</v>
      </c>
      <c r="U288" s="14">
        <f t="shared" si="137"/>
        <v>4.3018135730287302E-2</v>
      </c>
      <c r="V288" s="14">
        <f t="shared" si="138"/>
        <v>13.912459433113813</v>
      </c>
      <c r="W288" s="14">
        <f t="shared" si="139"/>
        <v>87.121679093774105</v>
      </c>
      <c r="X288" s="11">
        <f t="shared" si="140"/>
        <v>0.48617190317144876</v>
      </c>
      <c r="Y288" s="11">
        <f t="shared" si="141"/>
        <v>0.24416723902207624</v>
      </c>
      <c r="Z288" s="11">
        <f t="shared" si="142"/>
        <v>0.72817656732082126</v>
      </c>
      <c r="AA288" s="14">
        <f t="shared" si="143"/>
        <v>696.97343275019284</v>
      </c>
      <c r="AB288" s="14">
        <f t="shared" si="144"/>
        <v>739.91245943311378</v>
      </c>
      <c r="AC288" s="14">
        <f t="shared" si="145"/>
        <v>4.9781148582784454</v>
      </c>
      <c r="AD288" s="14">
        <f t="shared" si="120"/>
        <v>33.48105548787774</v>
      </c>
      <c r="AE288" s="14">
        <f t="shared" si="146"/>
        <v>56.51894451212226</v>
      </c>
      <c r="AF288" s="14">
        <f t="shared" si="147"/>
        <v>1.0668802132599235E-2</v>
      </c>
      <c r="AG288" s="14">
        <f t="shared" si="148"/>
        <v>56.52961331425486</v>
      </c>
      <c r="AH288" s="14">
        <f t="shared" si="121"/>
        <v>188.95918405138286</v>
      </c>
    </row>
    <row r="289" spans="4:34" x14ac:dyDescent="0.3">
      <c r="D289" s="10">
        <f t="shared" si="149"/>
        <v>41927</v>
      </c>
      <c r="E289" s="11">
        <f t="shared" si="122"/>
        <v>0.5</v>
      </c>
      <c r="F289" s="12">
        <f t="shared" si="123"/>
        <v>2456945.6666666665</v>
      </c>
      <c r="G289" s="13">
        <f t="shared" si="124"/>
        <v>0.1478621948437101</v>
      </c>
      <c r="I289" s="14">
        <f t="shared" si="125"/>
        <v>203.61930975595078</v>
      </c>
      <c r="J289" s="14">
        <f t="shared" si="126"/>
        <v>5680.4276948081215</v>
      </c>
      <c r="K289" s="14">
        <f t="shared" si="127"/>
        <v>1.6702415546844283E-2</v>
      </c>
      <c r="L289" s="14">
        <f t="shared" si="128"/>
        <v>-1.889145252254895</v>
      </c>
      <c r="M289" s="14">
        <f t="shared" si="129"/>
        <v>201.73016450369587</v>
      </c>
      <c r="N289" s="14">
        <f t="shared" si="130"/>
        <v>5678.5385495558667</v>
      </c>
      <c r="O289" s="14">
        <f t="shared" si="131"/>
        <v>0.99724898137418339</v>
      </c>
      <c r="P289" s="14">
        <f t="shared" si="132"/>
        <v>201.7260350103937</v>
      </c>
      <c r="Q289" s="14">
        <f t="shared" si="133"/>
        <v>23.437368284530571</v>
      </c>
      <c r="R289" s="14">
        <f t="shared" si="134"/>
        <v>23.434948549485146</v>
      </c>
      <c r="S289" s="14">
        <f t="shared" si="135"/>
        <v>-159.91731087276952</v>
      </c>
      <c r="T289" s="14">
        <f t="shared" si="136"/>
        <v>-8.4657975618368191</v>
      </c>
      <c r="U289" s="14">
        <f t="shared" si="137"/>
        <v>4.3018131465713191E-2</v>
      </c>
      <c r="V289" s="14">
        <f t="shared" si="138"/>
        <v>14.144977637364143</v>
      </c>
      <c r="W289" s="14">
        <f t="shared" si="139"/>
        <v>86.945327896423834</v>
      </c>
      <c r="X289" s="11">
        <f t="shared" si="140"/>
        <v>0.48601043219627488</v>
      </c>
      <c r="Y289" s="11">
        <f t="shared" si="141"/>
        <v>0.24449563248398648</v>
      </c>
      <c r="Z289" s="11">
        <f t="shared" si="142"/>
        <v>0.72752523190856333</v>
      </c>
      <c r="AA289" s="14">
        <f t="shared" si="143"/>
        <v>695.56262317139067</v>
      </c>
      <c r="AB289" s="14">
        <f t="shared" si="144"/>
        <v>740.14497763736426</v>
      </c>
      <c r="AC289" s="14">
        <f t="shared" si="145"/>
        <v>5.0362444093410659</v>
      </c>
      <c r="AD289" s="14">
        <f t="shared" si="120"/>
        <v>33.856586487181204</v>
      </c>
      <c r="AE289" s="14">
        <f t="shared" si="146"/>
        <v>56.143413512818796</v>
      </c>
      <c r="AF289" s="14">
        <f t="shared" si="147"/>
        <v>1.0821274139823509E-2</v>
      </c>
      <c r="AG289" s="14">
        <f t="shared" si="148"/>
        <v>56.154234786958618</v>
      </c>
      <c r="AH289" s="14">
        <f t="shared" si="121"/>
        <v>188.96639301445245</v>
      </c>
    </row>
    <row r="290" spans="4:34" x14ac:dyDescent="0.3">
      <c r="D290" s="10">
        <f t="shared" si="149"/>
        <v>41928</v>
      </c>
      <c r="E290" s="11">
        <f t="shared" si="122"/>
        <v>0.5</v>
      </c>
      <c r="F290" s="12">
        <f t="shared" si="123"/>
        <v>2456946.6666666665</v>
      </c>
      <c r="G290" s="13">
        <f t="shared" si="124"/>
        <v>0.14788957335158143</v>
      </c>
      <c r="I290" s="14">
        <f t="shared" si="125"/>
        <v>204.60495711856947</v>
      </c>
      <c r="J290" s="14">
        <f t="shared" si="126"/>
        <v>5681.4132950886005</v>
      </c>
      <c r="K290" s="14">
        <f t="shared" si="127"/>
        <v>1.6702414394908029E-2</v>
      </c>
      <c r="L290" s="14">
        <f t="shared" si="128"/>
        <v>-1.8835541346398741</v>
      </c>
      <c r="M290" s="14">
        <f t="shared" si="129"/>
        <v>202.72140298392961</v>
      </c>
      <c r="N290" s="14">
        <f t="shared" si="130"/>
        <v>5679.5297409539608</v>
      </c>
      <c r="O290" s="14">
        <f t="shared" si="131"/>
        <v>0.99696519496294989</v>
      </c>
      <c r="P290" s="14">
        <f t="shared" si="132"/>
        <v>202.71726931425573</v>
      </c>
      <c r="Q290" s="14">
        <f t="shared" si="133"/>
        <v>23.437367928495469</v>
      </c>
      <c r="R290" s="14">
        <f t="shared" si="134"/>
        <v>23.434947422066536</v>
      </c>
      <c r="S290" s="14">
        <f t="shared" si="135"/>
        <v>-158.98678702439494</v>
      </c>
      <c r="T290" s="14">
        <f t="shared" si="136"/>
        <v>-8.8349340489937056</v>
      </c>
      <c r="U290" s="14">
        <f t="shared" si="137"/>
        <v>4.3018127208943199E-2</v>
      </c>
      <c r="V290" s="14">
        <f t="shared" si="138"/>
        <v>14.368214334328966</v>
      </c>
      <c r="W290" s="14">
        <f t="shared" si="139"/>
        <v>86.769591903743404</v>
      </c>
      <c r="X290" s="11">
        <f t="shared" si="140"/>
        <v>0.48585540671227156</v>
      </c>
      <c r="Y290" s="11">
        <f t="shared" si="141"/>
        <v>0.24482876253520655</v>
      </c>
      <c r="Z290" s="11">
        <f t="shared" si="142"/>
        <v>0.72688205088933655</v>
      </c>
      <c r="AA290" s="14">
        <f t="shared" si="143"/>
        <v>694.15673522994723</v>
      </c>
      <c r="AB290" s="14">
        <f t="shared" si="144"/>
        <v>740.36821433432897</v>
      </c>
      <c r="AC290" s="14">
        <f t="shared" si="145"/>
        <v>5.092053583582242</v>
      </c>
      <c r="AD290" s="14">
        <f t="shared" si="120"/>
        <v>34.229818906845416</v>
      </c>
      <c r="AE290" s="14">
        <f t="shared" si="146"/>
        <v>55.770181093154584</v>
      </c>
      <c r="AF290" s="14">
        <f t="shared" si="147"/>
        <v>1.0974140259597392E-2</v>
      </c>
      <c r="AG290" s="14">
        <f t="shared" si="148"/>
        <v>55.781155233414182</v>
      </c>
      <c r="AH290" s="14">
        <f t="shared" si="121"/>
        <v>188.96973556018452</v>
      </c>
    </row>
    <row r="291" spans="4:34" x14ac:dyDescent="0.3">
      <c r="D291" s="10">
        <f t="shared" si="149"/>
        <v>41929</v>
      </c>
      <c r="E291" s="11">
        <f t="shared" si="122"/>
        <v>0.5</v>
      </c>
      <c r="F291" s="12">
        <f t="shared" si="123"/>
        <v>2456947.6666666665</v>
      </c>
      <c r="G291" s="13">
        <f t="shared" si="124"/>
        <v>0.14791695185945275</v>
      </c>
      <c r="I291" s="14">
        <f t="shared" si="125"/>
        <v>205.59060448118998</v>
      </c>
      <c r="J291" s="14">
        <f t="shared" si="126"/>
        <v>5682.3988953690814</v>
      </c>
      <c r="K291" s="14">
        <f t="shared" si="127"/>
        <v>1.670241324297158E-2</v>
      </c>
      <c r="L291" s="14">
        <f t="shared" si="128"/>
        <v>-1.8773993592905713</v>
      </c>
      <c r="M291" s="14">
        <f t="shared" si="129"/>
        <v>203.71320512189942</v>
      </c>
      <c r="N291" s="14">
        <f t="shared" si="130"/>
        <v>5680.521496009791</v>
      </c>
      <c r="O291" s="14">
        <f t="shared" si="131"/>
        <v>0.99668223182623439</v>
      </c>
      <c r="P291" s="14">
        <f t="shared" si="132"/>
        <v>203.70906727452441</v>
      </c>
      <c r="Q291" s="14">
        <f t="shared" si="133"/>
        <v>23.437367572460367</v>
      </c>
      <c r="R291" s="14">
        <f t="shared" si="134"/>
        <v>23.43494629671547</v>
      </c>
      <c r="S291" s="14">
        <f t="shared" si="135"/>
        <v>-158.05387278229298</v>
      </c>
      <c r="T291" s="14">
        <f t="shared" si="136"/>
        <v>-9.2019803467298011</v>
      </c>
      <c r="U291" s="14">
        <f t="shared" si="137"/>
        <v>4.3018122959979817E-2</v>
      </c>
      <c r="V291" s="14">
        <f t="shared" si="138"/>
        <v>14.581858801295066</v>
      </c>
      <c r="W291" s="14">
        <f t="shared" si="139"/>
        <v>86.594509828162643</v>
      </c>
      <c r="X291" s="11">
        <f t="shared" si="140"/>
        <v>0.48570704249910063</v>
      </c>
      <c r="Y291" s="11">
        <f t="shared" si="141"/>
        <v>0.24516673742087108</v>
      </c>
      <c r="Z291" s="11">
        <f t="shared" si="142"/>
        <v>0.72624734757733023</v>
      </c>
      <c r="AA291" s="14">
        <f t="shared" si="143"/>
        <v>692.75607862530114</v>
      </c>
      <c r="AB291" s="14">
        <f t="shared" si="144"/>
        <v>740.58185880129508</v>
      </c>
      <c r="AC291" s="14">
        <f t="shared" si="145"/>
        <v>5.145464700323771</v>
      </c>
      <c r="AD291" s="14">
        <f t="shared" si="120"/>
        <v>34.600636303159938</v>
      </c>
      <c r="AE291" s="14">
        <f t="shared" si="146"/>
        <v>55.399363696840062</v>
      </c>
      <c r="AF291" s="14">
        <f t="shared" si="147"/>
        <v>1.1127357888832949E-2</v>
      </c>
      <c r="AG291" s="14">
        <f t="shared" si="148"/>
        <v>55.410491054728894</v>
      </c>
      <c r="AH291" s="14">
        <f t="shared" si="121"/>
        <v>188.96922134114953</v>
      </c>
    </row>
    <row r="292" spans="4:34" x14ac:dyDescent="0.3">
      <c r="D292" s="10">
        <f t="shared" si="149"/>
        <v>41930</v>
      </c>
      <c r="E292" s="11">
        <f t="shared" si="122"/>
        <v>0.5</v>
      </c>
      <c r="F292" s="12">
        <f t="shared" si="123"/>
        <v>2456948.6666666665</v>
      </c>
      <c r="G292" s="13">
        <f t="shared" si="124"/>
        <v>0.14794433036732407</v>
      </c>
      <c r="I292" s="14">
        <f t="shared" si="125"/>
        <v>206.5762518438105</v>
      </c>
      <c r="J292" s="14">
        <f t="shared" si="126"/>
        <v>5683.3844956495614</v>
      </c>
      <c r="K292" s="14">
        <f t="shared" si="127"/>
        <v>1.6702412091034947E-2</v>
      </c>
      <c r="L292" s="14">
        <f t="shared" si="128"/>
        <v>-1.8706821687668038</v>
      </c>
      <c r="M292" s="14">
        <f t="shared" si="129"/>
        <v>204.70556967504371</v>
      </c>
      <c r="N292" s="14">
        <f t="shared" si="130"/>
        <v>5681.5138134807949</v>
      </c>
      <c r="O292" s="14">
        <f t="shared" si="131"/>
        <v>0.99640017723300556</v>
      </c>
      <c r="P292" s="14">
        <f t="shared" si="132"/>
        <v>204.70142764864178</v>
      </c>
      <c r="Q292" s="14">
        <f t="shared" si="133"/>
        <v>23.437367216425265</v>
      </c>
      <c r="R292" s="14">
        <f t="shared" si="134"/>
        <v>23.434945173432602</v>
      </c>
      <c r="S292" s="14">
        <f t="shared" si="135"/>
        <v>-157.11849589013678</v>
      </c>
      <c r="T292" s="14">
        <f t="shared" si="136"/>
        <v>-9.566829897787791</v>
      </c>
      <c r="U292" s="14">
        <f t="shared" si="137"/>
        <v>4.3018118718825507E-2</v>
      </c>
      <c r="V292" s="14">
        <f t="shared" si="138"/>
        <v>14.785605605860413</v>
      </c>
      <c r="W292" s="14">
        <f t="shared" si="139"/>
        <v>86.420121452345626</v>
      </c>
      <c r="X292" s="11">
        <f t="shared" si="140"/>
        <v>0.48556555166259696</v>
      </c>
      <c r="Y292" s="11">
        <f t="shared" si="141"/>
        <v>0.24550965873941466</v>
      </c>
      <c r="Z292" s="11">
        <f t="shared" si="142"/>
        <v>0.72562144458577915</v>
      </c>
      <c r="AA292" s="14">
        <f t="shared" si="143"/>
        <v>691.36097161876501</v>
      </c>
      <c r="AB292" s="14">
        <f t="shared" si="144"/>
        <v>740.78560560586038</v>
      </c>
      <c r="AC292" s="14">
        <f t="shared" si="145"/>
        <v>5.1964014014650957</v>
      </c>
      <c r="AD292" s="14">
        <f t="shared" si="120"/>
        <v>34.968922283546362</v>
      </c>
      <c r="AE292" s="14">
        <f t="shared" si="146"/>
        <v>55.031077716453638</v>
      </c>
      <c r="AF292" s="14">
        <f t="shared" si="147"/>
        <v>1.1280882502588194E-2</v>
      </c>
      <c r="AG292" s="14">
        <f t="shared" si="148"/>
        <v>55.042358598956227</v>
      </c>
      <c r="AH292" s="14">
        <f t="shared" si="121"/>
        <v>188.96486136901154</v>
      </c>
    </row>
    <row r="293" spans="4:34" x14ac:dyDescent="0.3">
      <c r="D293" s="10">
        <f t="shared" si="149"/>
        <v>41931</v>
      </c>
      <c r="E293" s="11">
        <f t="shared" si="122"/>
        <v>0.5</v>
      </c>
      <c r="F293" s="12">
        <f t="shared" si="123"/>
        <v>2456949.6666666665</v>
      </c>
      <c r="G293" s="13">
        <f t="shared" si="124"/>
        <v>0.1479717088751954</v>
      </c>
      <c r="I293" s="14">
        <f t="shared" si="125"/>
        <v>207.56189920643101</v>
      </c>
      <c r="J293" s="14">
        <f t="shared" si="126"/>
        <v>5684.3700959300404</v>
      </c>
      <c r="K293" s="14">
        <f t="shared" si="127"/>
        <v>1.670241093909812E-2</v>
      </c>
      <c r="L293" s="14">
        <f t="shared" si="128"/>
        <v>-1.86340397939903</v>
      </c>
      <c r="M293" s="14">
        <f t="shared" si="129"/>
        <v>205.69849522703197</v>
      </c>
      <c r="N293" s="14">
        <f t="shared" si="130"/>
        <v>5682.5066919506417</v>
      </c>
      <c r="O293" s="14">
        <f t="shared" si="131"/>
        <v>0.99611911632269268</v>
      </c>
      <c r="P293" s="14">
        <f t="shared" si="132"/>
        <v>205.6943490202809</v>
      </c>
      <c r="Q293" s="14">
        <f t="shared" si="133"/>
        <v>23.437366860390163</v>
      </c>
      <c r="R293" s="14">
        <f t="shared" si="134"/>
        <v>23.43494405221859</v>
      </c>
      <c r="S293" s="14">
        <f t="shared" si="135"/>
        <v>-156.18058553242616</v>
      </c>
      <c r="T293" s="14">
        <f t="shared" si="136"/>
        <v>-9.9293756000941578</v>
      </c>
      <c r="U293" s="14">
        <f t="shared" si="137"/>
        <v>4.3018114485482761E-2</v>
      </c>
      <c r="V293" s="14">
        <f t="shared" si="138"/>
        <v>14.979155077032051</v>
      </c>
      <c r="W293" s="14">
        <f t="shared" si="139"/>
        <v>86.246467663873929</v>
      </c>
      <c r="X293" s="11">
        <f t="shared" si="140"/>
        <v>0.48543114230761664</v>
      </c>
      <c r="Y293" s="11">
        <f t="shared" si="141"/>
        <v>0.24585762101907796</v>
      </c>
      <c r="Z293" s="11">
        <f t="shared" si="142"/>
        <v>0.72500466359615534</v>
      </c>
      <c r="AA293" s="14">
        <f t="shared" si="143"/>
        <v>689.97174131099143</v>
      </c>
      <c r="AB293" s="14">
        <f t="shared" si="144"/>
        <v>740.97915507703192</v>
      </c>
      <c r="AC293" s="14">
        <f t="shared" si="145"/>
        <v>5.2447887692579798</v>
      </c>
      <c r="AD293" s="14">
        <f t="shared" si="120"/>
        <v>35.334560549535617</v>
      </c>
      <c r="AE293" s="14">
        <f t="shared" si="146"/>
        <v>54.665439450464383</v>
      </c>
      <c r="AF293" s="14">
        <f t="shared" si="147"/>
        <v>1.1434667600846316E-2</v>
      </c>
      <c r="AG293" s="14">
        <f t="shared" si="148"/>
        <v>54.676874118065228</v>
      </c>
      <c r="AH293" s="14">
        <f t="shared" si="121"/>
        <v>188.95666806349271</v>
      </c>
    </row>
    <row r="294" spans="4:34" x14ac:dyDescent="0.3">
      <c r="D294" s="10">
        <f t="shared" si="149"/>
        <v>41932</v>
      </c>
      <c r="E294" s="11">
        <f t="shared" si="122"/>
        <v>0.5</v>
      </c>
      <c r="F294" s="12">
        <f t="shared" si="123"/>
        <v>2456950.6666666665</v>
      </c>
      <c r="G294" s="13">
        <f t="shared" si="124"/>
        <v>0.14799908738306672</v>
      </c>
      <c r="I294" s="14">
        <f t="shared" si="125"/>
        <v>208.54754656905243</v>
      </c>
      <c r="J294" s="14">
        <f t="shared" si="126"/>
        <v>5685.3556962105204</v>
      </c>
      <c r="K294" s="14">
        <f t="shared" si="127"/>
        <v>1.6702409787161105E-2</v>
      </c>
      <c r="L294" s="14">
        <f t="shared" si="128"/>
        <v>-1.8555663815780847</v>
      </c>
      <c r="M294" s="14">
        <f t="shared" si="129"/>
        <v>206.69198018747434</v>
      </c>
      <c r="N294" s="14">
        <f t="shared" si="130"/>
        <v>5683.5001298289426</v>
      </c>
      <c r="O294" s="14">
        <f t="shared" si="131"/>
        <v>0.99583913407827307</v>
      </c>
      <c r="P294" s="14">
        <f t="shared" si="132"/>
        <v>206.68782979905541</v>
      </c>
      <c r="Q294" s="14">
        <f t="shared" si="133"/>
        <v>23.437366504355062</v>
      </c>
      <c r="R294" s="14">
        <f t="shared" si="134"/>
        <v>23.434942933074087</v>
      </c>
      <c r="S294" s="14">
        <f t="shared" si="135"/>
        <v>-155.24007242471609</v>
      </c>
      <c r="T294" s="14">
        <f t="shared" si="136"/>
        <v>-10.289509817357528</v>
      </c>
      <c r="U294" s="14">
        <f t="shared" si="137"/>
        <v>4.3018110259954029E-2</v>
      </c>
      <c r="V294" s="14">
        <f t="shared" si="138"/>
        <v>15.162213788071995</v>
      </c>
      <c r="W294" s="14">
        <f t="shared" si="139"/>
        <v>86.073590488316981</v>
      </c>
      <c r="X294" s="11">
        <f t="shared" si="140"/>
        <v>0.48530401820272778</v>
      </c>
      <c r="Y294" s="11">
        <f t="shared" si="141"/>
        <v>0.24621071129073616</v>
      </c>
      <c r="Z294" s="11">
        <f t="shared" si="142"/>
        <v>0.72439732511471944</v>
      </c>
      <c r="AA294" s="14">
        <f t="shared" si="143"/>
        <v>688.58872390653585</v>
      </c>
      <c r="AB294" s="14">
        <f t="shared" si="144"/>
        <v>741.16221378807199</v>
      </c>
      <c r="AC294" s="14">
        <f t="shared" si="145"/>
        <v>5.2905534470179987</v>
      </c>
      <c r="AD294" s="14">
        <f t="shared" si="120"/>
        <v>35.697434940904841</v>
      </c>
      <c r="AE294" s="14">
        <f t="shared" si="146"/>
        <v>54.302565059095159</v>
      </c>
      <c r="AF294" s="14">
        <f t="shared" si="147"/>
        <v>1.1588664657134892E-2</v>
      </c>
      <c r="AG294" s="14">
        <f t="shared" si="148"/>
        <v>54.314153723752291</v>
      </c>
      <c r="AH294" s="14">
        <f t="shared" si="121"/>
        <v>188.94465530103284</v>
      </c>
    </row>
    <row r="295" spans="4:34" x14ac:dyDescent="0.3">
      <c r="D295" s="10">
        <f t="shared" si="149"/>
        <v>41933</v>
      </c>
      <c r="E295" s="11">
        <f t="shared" si="122"/>
        <v>0.5</v>
      </c>
      <c r="F295" s="12">
        <f t="shared" si="123"/>
        <v>2456951.6666666665</v>
      </c>
      <c r="G295" s="13">
        <f t="shared" si="124"/>
        <v>0.14802646589093801</v>
      </c>
      <c r="I295" s="14">
        <f t="shared" si="125"/>
        <v>209.53319393167203</v>
      </c>
      <c r="J295" s="14">
        <f t="shared" si="126"/>
        <v>5686.3412964909994</v>
      </c>
      <c r="K295" s="14">
        <f t="shared" si="127"/>
        <v>1.67024086352239E-2</v>
      </c>
      <c r="L295" s="14">
        <f t="shared" si="128"/>
        <v>-1.8471711399859267</v>
      </c>
      <c r="M295" s="14">
        <f t="shared" si="129"/>
        <v>207.6860227916861</v>
      </c>
      <c r="N295" s="14">
        <f t="shared" si="130"/>
        <v>5684.4941253510133</v>
      </c>
      <c r="O295" s="14">
        <f t="shared" si="131"/>
        <v>0.99556031529923672</v>
      </c>
      <c r="P295" s="14">
        <f t="shared" si="132"/>
        <v>207.68186822028423</v>
      </c>
      <c r="Q295" s="14">
        <f t="shared" si="133"/>
        <v>23.43736614831996</v>
      </c>
      <c r="R295" s="14">
        <f t="shared" si="134"/>
        <v>23.434941815999746</v>
      </c>
      <c r="S295" s="14">
        <f t="shared" si="135"/>
        <v>-154.29688890611462</v>
      </c>
      <c r="T295" s="14">
        <f t="shared" si="136"/>
        <v>-10.647124391845884</v>
      </c>
      <c r="U295" s="14">
        <f t="shared" si="137"/>
        <v>4.3018106042241787E-2</v>
      </c>
      <c r="V295" s="14">
        <f t="shared" si="138"/>
        <v>15.334495050069846</v>
      </c>
      <c r="W295" s="14">
        <f t="shared" si="139"/>
        <v>85.901533120525997</v>
      </c>
      <c r="X295" s="11">
        <f t="shared" si="140"/>
        <v>0.48518437843745155</v>
      </c>
      <c r="Y295" s="11">
        <f t="shared" si="141"/>
        <v>0.24656900865821266</v>
      </c>
      <c r="Z295" s="11">
        <f t="shared" si="142"/>
        <v>0.72379974821669035</v>
      </c>
      <c r="AA295" s="14">
        <f t="shared" si="143"/>
        <v>687.21226496420798</v>
      </c>
      <c r="AB295" s="14">
        <f t="shared" si="144"/>
        <v>741.33449505006979</v>
      </c>
      <c r="AC295" s="14">
        <f t="shared" si="145"/>
        <v>5.3336237625174476</v>
      </c>
      <c r="AD295" s="14">
        <f t="shared" si="120"/>
        <v>36.057429480913363</v>
      </c>
      <c r="AE295" s="14">
        <f t="shared" si="146"/>
        <v>53.942570519086637</v>
      </c>
      <c r="AF295" s="14">
        <f t="shared" si="147"/>
        <v>1.1742823069277302E-2</v>
      </c>
      <c r="AG295" s="14">
        <f t="shared" si="148"/>
        <v>53.954313342155913</v>
      </c>
      <c r="AH295" s="14">
        <f t="shared" si="121"/>
        <v>188.9288384627784</v>
      </c>
    </row>
    <row r="296" spans="4:34" x14ac:dyDescent="0.3">
      <c r="D296" s="10">
        <f t="shared" si="149"/>
        <v>41934</v>
      </c>
      <c r="E296" s="11">
        <f t="shared" si="122"/>
        <v>0.5</v>
      </c>
      <c r="F296" s="12">
        <f t="shared" si="123"/>
        <v>2456952.6666666665</v>
      </c>
      <c r="G296" s="13">
        <f t="shared" si="124"/>
        <v>0.14805384439880934</v>
      </c>
      <c r="I296" s="14">
        <f t="shared" si="125"/>
        <v>210.51884129429436</v>
      </c>
      <c r="J296" s="14">
        <f t="shared" si="126"/>
        <v>5687.3268967714775</v>
      </c>
      <c r="K296" s="14">
        <f t="shared" si="127"/>
        <v>1.6702407483286504E-2</v>
      </c>
      <c r="L296" s="14">
        <f t="shared" si="128"/>
        <v>-1.838220193766398</v>
      </c>
      <c r="M296" s="14">
        <f t="shared" si="129"/>
        <v>208.68062110052796</v>
      </c>
      <c r="N296" s="14">
        <f t="shared" si="130"/>
        <v>5685.488676577711</v>
      </c>
      <c r="O296" s="14">
        <f t="shared" si="131"/>
        <v>0.99528274457443056</v>
      </c>
      <c r="P296" s="14">
        <f t="shared" si="132"/>
        <v>208.67646234483163</v>
      </c>
      <c r="Q296" s="14">
        <f t="shared" si="133"/>
        <v>23.437365792284858</v>
      </c>
      <c r="R296" s="14">
        <f t="shared" si="134"/>
        <v>23.434940700996215</v>
      </c>
      <c r="S296" s="14">
        <f t="shared" si="135"/>
        <v>-153.35096903399742</v>
      </c>
      <c r="T296" s="14">
        <f t="shared" si="136"/>
        <v>-11.002110659446142</v>
      </c>
      <c r="U296" s="14">
        <f t="shared" si="137"/>
        <v>4.3018101832348485E-2</v>
      </c>
      <c r="V296" s="14">
        <f t="shared" si="138"/>
        <v>15.495719415130267</v>
      </c>
      <c r="W296" s="14">
        <f t="shared" si="139"/>
        <v>85.730339953976156</v>
      </c>
      <c r="X296" s="11">
        <f t="shared" si="140"/>
        <v>0.48507241707282622</v>
      </c>
      <c r="Y296" s="11">
        <f t="shared" si="141"/>
        <v>0.24693258386733691</v>
      </c>
      <c r="Z296" s="11">
        <f t="shared" si="142"/>
        <v>0.72321225027831559</v>
      </c>
      <c r="AA296" s="14">
        <f t="shared" si="143"/>
        <v>685.84271963180925</v>
      </c>
      <c r="AB296" s="14">
        <f t="shared" si="144"/>
        <v>741.49571941513022</v>
      </c>
      <c r="AC296" s="14">
        <f t="shared" si="145"/>
        <v>5.3739298537825562</v>
      </c>
      <c r="AD296" s="14">
        <f t="shared" si="120"/>
        <v>36.414428422580038</v>
      </c>
      <c r="AE296" s="14">
        <f t="shared" si="146"/>
        <v>53.585571577419962</v>
      </c>
      <c r="AF296" s="14">
        <f t="shared" si="147"/>
        <v>1.1897090112586455E-2</v>
      </c>
      <c r="AG296" s="14">
        <f t="shared" si="148"/>
        <v>53.597468667532546</v>
      </c>
      <c r="AH296" s="14">
        <f t="shared" si="121"/>
        <v>188.90923448154734</v>
      </c>
    </row>
    <row r="297" spans="4:34" x14ac:dyDescent="0.3">
      <c r="D297" s="10">
        <f t="shared" si="149"/>
        <v>41935</v>
      </c>
      <c r="E297" s="11">
        <f t="shared" si="122"/>
        <v>0.5</v>
      </c>
      <c r="F297" s="12">
        <f t="shared" si="123"/>
        <v>2456953.6666666665</v>
      </c>
      <c r="G297" s="13">
        <f t="shared" si="124"/>
        <v>0.14808122290668066</v>
      </c>
      <c r="I297" s="14">
        <f t="shared" si="125"/>
        <v>211.5044886569176</v>
      </c>
      <c r="J297" s="14">
        <f t="shared" si="126"/>
        <v>5688.3124970519566</v>
      </c>
      <c r="K297" s="14">
        <f t="shared" si="127"/>
        <v>1.6702406331348917E-2</v>
      </c>
      <c r="L297" s="14">
        <f t="shared" si="128"/>
        <v>-1.8287156566350187</v>
      </c>
      <c r="M297" s="14">
        <f t="shared" si="129"/>
        <v>209.67577300028259</v>
      </c>
      <c r="N297" s="14">
        <f t="shared" si="130"/>
        <v>5686.4837813953218</v>
      </c>
      <c r="O297" s="14">
        <f t="shared" si="131"/>
        <v>0.99500650625479803</v>
      </c>
      <c r="P297" s="14">
        <f t="shared" si="132"/>
        <v>209.67161005898384</v>
      </c>
      <c r="Q297" s="14">
        <f t="shared" si="133"/>
        <v>23.437365436249756</v>
      </c>
      <c r="R297" s="14">
        <f t="shared" si="134"/>
        <v>23.434939588064143</v>
      </c>
      <c r="S297" s="14">
        <f t="shared" si="135"/>
        <v>-152.40224868093</v>
      </c>
      <c r="T297" s="14">
        <f t="shared" si="136"/>
        <v>-11.354359467087296</v>
      </c>
      <c r="U297" s="14">
        <f t="shared" si="137"/>
        <v>4.3018097630276572E-2</v>
      </c>
      <c r="V297" s="14">
        <f t="shared" si="138"/>
        <v>15.645615187962125</v>
      </c>
      <c r="W297" s="14">
        <f t="shared" si="139"/>
        <v>85.560056607984521</v>
      </c>
      <c r="X297" s="11">
        <f t="shared" si="140"/>
        <v>0.48496832278613744</v>
      </c>
      <c r="Y297" s="11">
        <f t="shared" si="141"/>
        <v>0.2473014988750693</v>
      </c>
      <c r="Z297" s="11">
        <f t="shared" si="142"/>
        <v>0.72263514669720563</v>
      </c>
      <c r="AA297" s="14">
        <f t="shared" si="143"/>
        <v>684.48045286387617</v>
      </c>
      <c r="AB297" s="14">
        <f t="shared" si="144"/>
        <v>741.64561518796199</v>
      </c>
      <c r="AC297" s="14">
        <f t="shared" si="145"/>
        <v>5.4114037969904984</v>
      </c>
      <c r="AD297" s="14">
        <f t="shared" si="120"/>
        <v>36.768316295919313</v>
      </c>
      <c r="AE297" s="14">
        <f t="shared" si="146"/>
        <v>53.231683704080687</v>
      </c>
      <c r="AF297" s="14">
        <f t="shared" si="147"/>
        <v>1.2051410895816489E-2</v>
      </c>
      <c r="AG297" s="14">
        <f t="shared" si="148"/>
        <v>53.243735114976502</v>
      </c>
      <c r="AH297" s="14">
        <f t="shared" si="121"/>
        <v>188.88586188743136</v>
      </c>
    </row>
    <row r="298" spans="4:34" x14ac:dyDescent="0.3">
      <c r="D298" s="10">
        <f t="shared" si="149"/>
        <v>41936</v>
      </c>
      <c r="E298" s="11">
        <f t="shared" si="122"/>
        <v>0.5</v>
      </c>
      <c r="F298" s="12">
        <f t="shared" si="123"/>
        <v>2456954.6666666665</v>
      </c>
      <c r="G298" s="13">
        <f t="shared" si="124"/>
        <v>0.14810860141455198</v>
      </c>
      <c r="I298" s="14">
        <f t="shared" si="125"/>
        <v>212.49013601954084</v>
      </c>
      <c r="J298" s="14">
        <f t="shared" si="126"/>
        <v>5689.2980973324356</v>
      </c>
      <c r="K298" s="14">
        <f t="shared" si="127"/>
        <v>1.6702405179411142E-2</v>
      </c>
      <c r="L298" s="14">
        <f t="shared" si="128"/>
        <v>-1.8186598169269224</v>
      </c>
      <c r="M298" s="14">
        <f t="shared" si="129"/>
        <v>210.67147620261392</v>
      </c>
      <c r="N298" s="14">
        <f t="shared" si="130"/>
        <v>5687.4794375155088</v>
      </c>
      <c r="O298" s="14">
        <f t="shared" si="131"/>
        <v>0.99473168442602311</v>
      </c>
      <c r="P298" s="14">
        <f t="shared" si="132"/>
        <v>210.66730907440837</v>
      </c>
      <c r="Q298" s="14">
        <f t="shared" si="133"/>
        <v>23.437365080214654</v>
      </c>
      <c r="R298" s="14">
        <f t="shared" si="134"/>
        <v>23.434938477204174</v>
      </c>
      <c r="S298" s="14">
        <f t="shared" si="135"/>
        <v>-151.45066563368925</v>
      </c>
      <c r="T298" s="14">
        <f t="shared" si="136"/>
        <v>-11.703761192638678</v>
      </c>
      <c r="U298" s="14">
        <f t="shared" si="137"/>
        <v>4.3018093436028457E-2</v>
      </c>
      <c r="V298" s="14">
        <f t="shared" si="138"/>
        <v>15.783918944587946</v>
      </c>
      <c r="W298" s="14">
        <f t="shared" si="139"/>
        <v>85.390729952606364</v>
      </c>
      <c r="X298" s="11">
        <f t="shared" si="140"/>
        <v>0.4848722785107028</v>
      </c>
      <c r="Y298" s="11">
        <f t="shared" si="141"/>
        <v>0.24767580642012957</v>
      </c>
      <c r="Z298" s="11">
        <f t="shared" si="142"/>
        <v>0.72206875060127607</v>
      </c>
      <c r="AA298" s="14">
        <f t="shared" si="143"/>
        <v>683.12583962085091</v>
      </c>
      <c r="AB298" s="14">
        <f t="shared" si="144"/>
        <v>741.78391894458809</v>
      </c>
      <c r="AC298" s="14">
        <f t="shared" si="145"/>
        <v>5.4459797361470237</v>
      </c>
      <c r="AD298" s="14">
        <f t="shared" si="120"/>
        <v>37.118977956081665</v>
      </c>
      <c r="AE298" s="14">
        <f t="shared" si="146"/>
        <v>52.881022043918335</v>
      </c>
      <c r="AF298" s="14">
        <f t="shared" si="147"/>
        <v>1.2205728320215967E-2</v>
      </c>
      <c r="AG298" s="14">
        <f t="shared" si="148"/>
        <v>52.893227772238554</v>
      </c>
      <c r="AH298" s="14">
        <f t="shared" si="121"/>
        <v>188.85874085169888</v>
      </c>
    </row>
    <row r="299" spans="4:34" x14ac:dyDescent="0.3">
      <c r="D299" s="10">
        <f t="shared" si="149"/>
        <v>41937</v>
      </c>
      <c r="E299" s="11">
        <f t="shared" si="122"/>
        <v>0.5</v>
      </c>
      <c r="F299" s="12">
        <f t="shared" si="123"/>
        <v>2456955.6666666665</v>
      </c>
      <c r="G299" s="13">
        <f t="shared" si="124"/>
        <v>0.14813597992242331</v>
      </c>
      <c r="I299" s="14">
        <f t="shared" si="125"/>
        <v>213.47578338216408</v>
      </c>
      <c r="J299" s="14">
        <f t="shared" si="126"/>
        <v>5690.2836976129129</v>
      </c>
      <c r="K299" s="14">
        <f t="shared" si="127"/>
        <v>1.6702404027473177E-2</v>
      </c>
      <c r="L299" s="14">
        <f t="shared" si="128"/>
        <v>-1.8080551375820195</v>
      </c>
      <c r="M299" s="14">
        <f t="shared" si="129"/>
        <v>211.66772824458207</v>
      </c>
      <c r="N299" s="14">
        <f t="shared" si="130"/>
        <v>5688.4756424753305</v>
      </c>
      <c r="O299" s="14">
        <f t="shared" si="131"/>
        <v>0.99445836288108502</v>
      </c>
      <c r="P299" s="14">
        <f t="shared" si="132"/>
        <v>211.6635569281689</v>
      </c>
      <c r="Q299" s="14">
        <f t="shared" si="133"/>
        <v>23.437364724179556</v>
      </c>
      <c r="R299" s="14">
        <f t="shared" si="134"/>
        <v>23.434937368416964</v>
      </c>
      <c r="S299" s="14">
        <f t="shared" si="135"/>
        <v>-150.4961596943312</v>
      </c>
      <c r="T299" s="14">
        <f t="shared" si="136"/>
        <v>-12.050205767367206</v>
      </c>
      <c r="U299" s="14">
        <f t="shared" si="137"/>
        <v>4.3018089249606636E-2</v>
      </c>
      <c r="V299" s="14">
        <f t="shared" si="138"/>
        <v>15.910376056795837</v>
      </c>
      <c r="W299" s="14">
        <f t="shared" si="139"/>
        <v>85.222408131019264</v>
      </c>
      <c r="X299" s="11">
        <f t="shared" si="140"/>
        <v>0.48478446107166956</v>
      </c>
      <c r="Y299" s="11">
        <f t="shared" si="141"/>
        <v>0.24805554959661605</v>
      </c>
      <c r="Z299" s="11">
        <f t="shared" si="142"/>
        <v>0.72151337254672299</v>
      </c>
      <c r="AA299" s="14">
        <f t="shared" si="143"/>
        <v>681.77926504815412</v>
      </c>
      <c r="AB299" s="14">
        <f t="shared" si="144"/>
        <v>741.91037605679594</v>
      </c>
      <c r="AC299" s="14">
        <f t="shared" si="145"/>
        <v>5.477594014198985</v>
      </c>
      <c r="AD299" s="14">
        <f t="shared" si="120"/>
        <v>37.466298632317041</v>
      </c>
      <c r="AE299" s="14">
        <f t="shared" si="146"/>
        <v>52.533701367682959</v>
      </c>
      <c r="AF299" s="14">
        <f t="shared" si="147"/>
        <v>1.2359983042029468E-2</v>
      </c>
      <c r="AG299" s="14">
        <f t="shared" si="148"/>
        <v>52.54606135072499</v>
      </c>
      <c r="AH299" s="14">
        <f t="shared" si="121"/>
        <v>188.82789322869343</v>
      </c>
    </row>
    <row r="300" spans="4:34" x14ac:dyDescent="0.3">
      <c r="D300" s="10">
        <f t="shared" si="149"/>
        <v>41938</v>
      </c>
      <c r="E300" s="11">
        <f t="shared" si="122"/>
        <v>0.5</v>
      </c>
      <c r="F300" s="12">
        <f t="shared" si="123"/>
        <v>2456956.6666666665</v>
      </c>
      <c r="G300" s="13">
        <f t="shared" si="124"/>
        <v>0.14816335843029463</v>
      </c>
      <c r="I300" s="14">
        <f t="shared" si="125"/>
        <v>214.46143074478823</v>
      </c>
      <c r="J300" s="14">
        <f t="shared" si="126"/>
        <v>5691.269297893391</v>
      </c>
      <c r="K300" s="14">
        <f t="shared" si="127"/>
        <v>1.6702402875535021E-2</v>
      </c>
      <c r="L300" s="14">
        <f t="shared" si="128"/>
        <v>-1.7969042560662956</v>
      </c>
      <c r="M300" s="14">
        <f t="shared" si="129"/>
        <v>212.66452648872195</v>
      </c>
      <c r="N300" s="14">
        <f t="shared" si="130"/>
        <v>5689.4723936373248</v>
      </c>
      <c r="O300" s="14">
        <f t="shared" si="131"/>
        <v>0.99418662509273692</v>
      </c>
      <c r="P300" s="14">
        <f t="shared" si="132"/>
        <v>212.66035098280395</v>
      </c>
      <c r="Q300" s="14">
        <f t="shared" si="133"/>
        <v>23.437364368144454</v>
      </c>
      <c r="R300" s="14">
        <f t="shared" si="134"/>
        <v>23.43493626170314</v>
      </c>
      <c r="S300" s="14">
        <f t="shared" si="135"/>
        <v>-149.5386727831999</v>
      </c>
      <c r="T300" s="14">
        <f t="shared" si="136"/>
        <v>-12.39358270104831</v>
      </c>
      <c r="U300" s="14">
        <f t="shared" si="137"/>
        <v>4.3018085071013464E-2</v>
      </c>
      <c r="V300" s="14">
        <f t="shared" si="138"/>
        <v>16.02474122088601</v>
      </c>
      <c r="W300" s="14">
        <f t="shared" si="139"/>
        <v>85.055140579188745</v>
      </c>
      <c r="X300" s="11">
        <f t="shared" si="140"/>
        <v>0.4847050408188292</v>
      </c>
      <c r="Y300" s="11">
        <f t="shared" si="141"/>
        <v>0.24844076143219379</v>
      </c>
      <c r="Z300" s="11">
        <f t="shared" si="142"/>
        <v>0.72096932020546456</v>
      </c>
      <c r="AA300" s="14">
        <f t="shared" si="143"/>
        <v>680.44112463350996</v>
      </c>
      <c r="AB300" s="14">
        <f t="shared" si="144"/>
        <v>742.02474122088597</v>
      </c>
      <c r="AC300" s="14">
        <f t="shared" si="145"/>
        <v>5.5061853052214929</v>
      </c>
      <c r="AD300" s="14">
        <f t="shared" si="120"/>
        <v>37.810163977690678</v>
      </c>
      <c r="AE300" s="14">
        <f t="shared" si="146"/>
        <v>52.189836022309322</v>
      </c>
      <c r="AF300" s="14">
        <f t="shared" si="147"/>
        <v>1.2514113438813312E-2</v>
      </c>
      <c r="AG300" s="14">
        <f t="shared" si="148"/>
        <v>52.202350135748134</v>
      </c>
      <c r="AH300" s="14">
        <f t="shared" si="121"/>
        <v>188.79334259542111</v>
      </c>
    </row>
    <row r="301" spans="4:34" x14ac:dyDescent="0.3">
      <c r="D301" s="10">
        <f t="shared" si="149"/>
        <v>41939</v>
      </c>
      <c r="E301" s="11">
        <f t="shared" si="122"/>
        <v>0.5</v>
      </c>
      <c r="F301" s="12">
        <f t="shared" si="123"/>
        <v>2456957.6666666665</v>
      </c>
      <c r="G301" s="13">
        <f t="shared" si="124"/>
        <v>0.14819073693816595</v>
      </c>
      <c r="I301" s="14">
        <f t="shared" si="125"/>
        <v>215.44707810741238</v>
      </c>
      <c r="J301" s="14">
        <f t="shared" si="126"/>
        <v>5692.2548981738682</v>
      </c>
      <c r="K301" s="14">
        <f t="shared" si="127"/>
        <v>1.6702401723596674E-2</v>
      </c>
      <c r="L301" s="14">
        <f t="shared" si="128"/>
        <v>-1.7852099842288276</v>
      </c>
      <c r="M301" s="14">
        <f t="shared" si="129"/>
        <v>213.66186812318355</v>
      </c>
      <c r="N301" s="14">
        <f t="shared" si="130"/>
        <v>5690.4696881896398</v>
      </c>
      <c r="O301" s="14">
        <f t="shared" si="131"/>
        <v>0.99391655418592451</v>
      </c>
      <c r="P301" s="14">
        <f t="shared" si="132"/>
        <v>213.65768842646708</v>
      </c>
      <c r="Q301" s="14">
        <f t="shared" si="133"/>
        <v>23.437364012109352</v>
      </c>
      <c r="R301" s="14">
        <f t="shared" si="134"/>
        <v>23.43493515706335</v>
      </c>
      <c r="S301" s="14">
        <f t="shared" si="135"/>
        <v>-148.57814904376275</v>
      </c>
      <c r="T301" s="14">
        <f t="shared" si="136"/>
        <v>-12.733781109820352</v>
      </c>
      <c r="U301" s="14">
        <f t="shared" si="137"/>
        <v>4.3018080900251401E-2</v>
      </c>
      <c r="V301" s="14">
        <f t="shared" si="138"/>
        <v>16.126778989193667</v>
      </c>
      <c r="W301" s="14">
        <f t="shared" si="139"/>
        <v>84.888978042604847</v>
      </c>
      <c r="X301" s="11">
        <f t="shared" si="140"/>
        <v>0.4846341812575044</v>
      </c>
      <c r="Y301" s="11">
        <f t="shared" si="141"/>
        <v>0.24883146447249094</v>
      </c>
      <c r="Z301" s="11">
        <f t="shared" si="142"/>
        <v>0.72043689804251787</v>
      </c>
      <c r="AA301" s="14">
        <f t="shared" si="143"/>
        <v>679.11182434083878</v>
      </c>
      <c r="AB301" s="14">
        <f t="shared" si="144"/>
        <v>742.12677898919355</v>
      </c>
      <c r="AC301" s="14">
        <f t="shared" si="145"/>
        <v>5.5316947472983884</v>
      </c>
      <c r="AD301" s="14">
        <f t="shared" si="120"/>
        <v>38.15046011947851</v>
      </c>
      <c r="AE301" s="14">
        <f t="shared" si="146"/>
        <v>51.84953988052149</v>
      </c>
      <c r="AF301" s="14">
        <f t="shared" si="147"/>
        <v>1.26680555799432E-2</v>
      </c>
      <c r="AG301" s="14">
        <f t="shared" si="148"/>
        <v>51.862207936101434</v>
      </c>
      <c r="AH301" s="14">
        <f t="shared" si="121"/>
        <v>188.75511428854503</v>
      </c>
    </row>
    <row r="302" spans="4:34" x14ac:dyDescent="0.3">
      <c r="D302" s="10">
        <f t="shared" si="149"/>
        <v>41940</v>
      </c>
      <c r="E302" s="11">
        <f t="shared" si="122"/>
        <v>0.5</v>
      </c>
      <c r="F302" s="12">
        <f t="shared" si="123"/>
        <v>2456958.6666666665</v>
      </c>
      <c r="G302" s="13">
        <f t="shared" si="124"/>
        <v>0.14821811544603727</v>
      </c>
      <c r="I302" s="14">
        <f t="shared" si="125"/>
        <v>216.43272547003744</v>
      </c>
      <c r="J302" s="14">
        <f t="shared" si="126"/>
        <v>5693.2404984543464</v>
      </c>
      <c r="K302" s="14">
        <f t="shared" si="127"/>
        <v>1.670240057165814E-2</v>
      </c>
      <c r="L302" s="14">
        <f t="shared" si="128"/>
        <v>-1.7729753080930948</v>
      </c>
      <c r="M302" s="14">
        <f t="shared" si="129"/>
        <v>214.65975016194434</v>
      </c>
      <c r="N302" s="14">
        <f t="shared" si="130"/>
        <v>5691.4675231462534</v>
      </c>
      <c r="O302" s="14">
        <f t="shared" si="131"/>
        <v>0.99364823291014481</v>
      </c>
      <c r="P302" s="14">
        <f t="shared" si="132"/>
        <v>214.6555662731393</v>
      </c>
      <c r="Q302" s="14">
        <f t="shared" si="133"/>
        <v>23.43736365607425</v>
      </c>
      <c r="R302" s="14">
        <f t="shared" si="134"/>
        <v>23.434934054498239</v>
      </c>
      <c r="S302" s="14">
        <f t="shared" si="135"/>
        <v>-147.61453494912809</v>
      </c>
      <c r="T302" s="14">
        <f t="shared" si="136"/>
        <v>-13.070689746873176</v>
      </c>
      <c r="U302" s="14">
        <f t="shared" si="137"/>
        <v>4.3018076737322879E-2</v>
      </c>
      <c r="V302" s="14">
        <f t="shared" si="138"/>
        <v>16.216264302802035</v>
      </c>
      <c r="W302" s="14">
        <f t="shared" si="139"/>
        <v>84.723972589870073</v>
      </c>
      <c r="X302" s="11">
        <f t="shared" si="140"/>
        <v>0.48457203867860965</v>
      </c>
      <c r="Y302" s="11">
        <f t="shared" si="141"/>
        <v>0.24922767037341503</v>
      </c>
      <c r="Z302" s="11">
        <f t="shared" si="142"/>
        <v>0.71991640698380432</v>
      </c>
      <c r="AA302" s="14">
        <f t="shared" si="143"/>
        <v>677.79178071896058</v>
      </c>
      <c r="AB302" s="14">
        <f t="shared" si="144"/>
        <v>742.21626430280207</v>
      </c>
      <c r="AC302" s="14">
        <f t="shared" si="145"/>
        <v>5.5540660757005185</v>
      </c>
      <c r="AD302" s="14">
        <f t="shared" si="120"/>
        <v>38.487073710173512</v>
      </c>
      <c r="AE302" s="14">
        <f t="shared" si="146"/>
        <v>51.512926289826488</v>
      </c>
      <c r="AF302" s="14">
        <f t="shared" si="147"/>
        <v>1.2821743201705456E-2</v>
      </c>
      <c r="AG302" s="14">
        <f t="shared" si="148"/>
        <v>51.525748033028194</v>
      </c>
      <c r="AH302" s="14">
        <f t="shared" si="121"/>
        <v>188.71323543852293</v>
      </c>
    </row>
    <row r="303" spans="4:34" x14ac:dyDescent="0.3">
      <c r="D303" s="10">
        <f t="shared" si="149"/>
        <v>41941</v>
      </c>
      <c r="E303" s="11">
        <f t="shared" si="122"/>
        <v>0.5</v>
      </c>
      <c r="F303" s="12">
        <f t="shared" si="123"/>
        <v>2456959.6666666665</v>
      </c>
      <c r="G303" s="13">
        <f t="shared" si="124"/>
        <v>0.1482454939539086</v>
      </c>
      <c r="I303" s="14">
        <f t="shared" si="125"/>
        <v>217.41837283266341</v>
      </c>
      <c r="J303" s="14">
        <f t="shared" si="126"/>
        <v>5694.2260987348245</v>
      </c>
      <c r="K303" s="14">
        <f t="shared" si="127"/>
        <v>1.6702399419719415E-2</v>
      </c>
      <c r="L303" s="14">
        <f t="shared" si="128"/>
        <v>-1.7602033875823972</v>
      </c>
      <c r="M303" s="14">
        <f t="shared" si="129"/>
        <v>215.658169445081</v>
      </c>
      <c r="N303" s="14">
        <f t="shared" si="130"/>
        <v>5692.4658953472417</v>
      </c>
      <c r="O303" s="14">
        <f t="shared" si="131"/>
        <v>0.9933817436117639</v>
      </c>
      <c r="P303" s="14">
        <f t="shared" si="132"/>
        <v>215.65398136290094</v>
      </c>
      <c r="Q303" s="14">
        <f t="shared" si="133"/>
        <v>23.437363300039152</v>
      </c>
      <c r="R303" s="14">
        <f t="shared" si="134"/>
        <v>23.434932954008438</v>
      </c>
      <c r="S303" s="14">
        <f t="shared" si="135"/>
        <v>-146.64777941010061</v>
      </c>
      <c r="T303" s="14">
        <f t="shared" si="136"/>
        <v>-13.404197036051103</v>
      </c>
      <c r="U303" s="14">
        <f t="shared" si="137"/>
        <v>4.3018072582230261E-2</v>
      </c>
      <c r="V303" s="14">
        <f t="shared" si="138"/>
        <v>16.292983023801135</v>
      </c>
      <c r="W303" s="14">
        <f t="shared" si="139"/>
        <v>84.56017762291691</v>
      </c>
      <c r="X303" s="11">
        <f t="shared" si="140"/>
        <v>0.48451876178902703</v>
      </c>
      <c r="Y303" s="11">
        <f t="shared" si="141"/>
        <v>0.24962937950314673</v>
      </c>
      <c r="Z303" s="11">
        <f t="shared" si="142"/>
        <v>0.71940814407490739</v>
      </c>
      <c r="AA303" s="14">
        <f t="shared" si="143"/>
        <v>676.48142098333528</v>
      </c>
      <c r="AB303" s="14">
        <f t="shared" si="144"/>
        <v>742.2929830238013</v>
      </c>
      <c r="AC303" s="14">
        <f t="shared" si="145"/>
        <v>5.5732457559503246</v>
      </c>
      <c r="AD303" s="14">
        <f t="shared" si="120"/>
        <v>38.81989197902908</v>
      </c>
      <c r="AE303" s="14">
        <f t="shared" si="146"/>
        <v>51.18010802097092</v>
      </c>
      <c r="AF303" s="14">
        <f t="shared" si="147"/>
        <v>1.2975107687371739E-2</v>
      </c>
      <c r="AG303" s="14">
        <f t="shared" si="148"/>
        <v>51.193083128658294</v>
      </c>
      <c r="AH303" s="14">
        <f t="shared" si="121"/>
        <v>188.66773500064113</v>
      </c>
    </row>
    <row r="304" spans="4:34" x14ac:dyDescent="0.3">
      <c r="D304" s="10">
        <f t="shared" si="149"/>
        <v>41942</v>
      </c>
      <c r="E304" s="11">
        <f t="shared" si="122"/>
        <v>0.5</v>
      </c>
      <c r="F304" s="12">
        <f t="shared" si="123"/>
        <v>2456960.6666666665</v>
      </c>
      <c r="G304" s="13">
        <f t="shared" si="124"/>
        <v>0.14827287246177992</v>
      </c>
      <c r="I304" s="14">
        <f t="shared" si="125"/>
        <v>218.40402019528938</v>
      </c>
      <c r="J304" s="14">
        <f t="shared" si="126"/>
        <v>5695.2116990153008</v>
      </c>
      <c r="K304" s="14">
        <f t="shared" si="127"/>
        <v>1.6702398267780499E-2</v>
      </c>
      <c r="L304" s="14">
        <f t="shared" si="128"/>
        <v>-1.7468975561780786</v>
      </c>
      <c r="M304" s="14">
        <f t="shared" si="129"/>
        <v>216.65712263911129</v>
      </c>
      <c r="N304" s="14">
        <f t="shared" si="130"/>
        <v>5693.464801459123</v>
      </c>
      <c r="O304" s="14">
        <f t="shared" si="131"/>
        <v>0.99311716820630525</v>
      </c>
      <c r="P304" s="14">
        <f t="shared" si="132"/>
        <v>216.65293036227328</v>
      </c>
      <c r="Q304" s="14">
        <f t="shared" si="133"/>
        <v>23.43736294400405</v>
      </c>
      <c r="R304" s="14">
        <f t="shared" si="134"/>
        <v>23.434931855594584</v>
      </c>
      <c r="S304" s="14">
        <f t="shared" si="135"/>
        <v>-145.67783388458844</v>
      </c>
      <c r="T304" s="14">
        <f t="shared" si="136"/>
        <v>-13.734191108454555</v>
      </c>
      <c r="U304" s="14">
        <f t="shared" si="137"/>
        <v>4.3018068434975958E-2</v>
      </c>
      <c r="V304" s="14">
        <f t="shared" si="138"/>
        <v>16.356732465393879</v>
      </c>
      <c r="W304" s="14">
        <f t="shared" si="139"/>
        <v>84.397647883624543</v>
      </c>
      <c r="X304" s="11">
        <f t="shared" si="140"/>
        <v>0.48447449134347648</v>
      </c>
      <c r="Y304" s="11">
        <f t="shared" si="141"/>
        <v>0.25003658055563055</v>
      </c>
      <c r="Z304" s="11">
        <f t="shared" si="142"/>
        <v>0.71891240213132235</v>
      </c>
      <c r="AA304" s="14">
        <f t="shared" si="143"/>
        <v>675.18118306899635</v>
      </c>
      <c r="AB304" s="14">
        <f t="shared" si="144"/>
        <v>742.35673246539386</v>
      </c>
      <c r="AC304" s="14">
        <f t="shared" si="145"/>
        <v>5.5891831163484653</v>
      </c>
      <c r="AD304" s="14">
        <f t="shared" si="120"/>
        <v>39.148802784075095</v>
      </c>
      <c r="AE304" s="14">
        <f t="shared" si="146"/>
        <v>50.851197215924905</v>
      </c>
      <c r="AF304" s="14">
        <f t="shared" si="147"/>
        <v>1.3128078052670251E-2</v>
      </c>
      <c r="AG304" s="14">
        <f t="shared" si="148"/>
        <v>50.864325293977579</v>
      </c>
      <c r="AH304" s="14">
        <f t="shared" si="121"/>
        <v>188.61864378271781</v>
      </c>
    </row>
    <row r="305" spans="4:34" x14ac:dyDescent="0.3">
      <c r="D305" s="10">
        <f t="shared" si="149"/>
        <v>41943</v>
      </c>
      <c r="E305" s="11">
        <f t="shared" si="122"/>
        <v>0.5</v>
      </c>
      <c r="F305" s="12">
        <f t="shared" si="123"/>
        <v>2456961.6666666665</v>
      </c>
      <c r="G305" s="13">
        <f t="shared" si="124"/>
        <v>0.14830025096965124</v>
      </c>
      <c r="I305" s="14">
        <f t="shared" si="125"/>
        <v>219.38966755791535</v>
      </c>
      <c r="J305" s="14">
        <f t="shared" si="126"/>
        <v>5696.1972992957781</v>
      </c>
      <c r="K305" s="14">
        <f t="shared" si="127"/>
        <v>1.6702397115841393E-2</v>
      </c>
      <c r="L305" s="14">
        <f t="shared" si="128"/>
        <v>-1.7330613205101721</v>
      </c>
      <c r="M305" s="14">
        <f t="shared" si="129"/>
        <v>217.65660623740519</v>
      </c>
      <c r="N305" s="14">
        <f t="shared" si="130"/>
        <v>5694.4642379752677</v>
      </c>
      <c r="O305" s="14">
        <f t="shared" si="131"/>
        <v>0.9928545881507157</v>
      </c>
      <c r="P305" s="14">
        <f t="shared" si="132"/>
        <v>217.65240976462991</v>
      </c>
      <c r="Q305" s="14">
        <f t="shared" si="133"/>
        <v>23.437362587968948</v>
      </c>
      <c r="R305" s="14">
        <f t="shared" si="134"/>
        <v>23.434930759257309</v>
      </c>
      <c r="S305" s="14">
        <f t="shared" si="135"/>
        <v>-144.70465248816396</v>
      </c>
      <c r="T305" s="14">
        <f t="shared" si="136"/>
        <v>-14.060559842116803</v>
      </c>
      <c r="U305" s="14">
        <f t="shared" si="137"/>
        <v>4.3018064295562361E-2</v>
      </c>
      <c r="V305" s="14">
        <f t="shared" si="138"/>
        <v>16.407321918106131</v>
      </c>
      <c r="W305" s="14">
        <f t="shared" si="139"/>
        <v>84.236439456601758</v>
      </c>
      <c r="X305" s="11">
        <f t="shared" si="140"/>
        <v>0.48443935977909292</v>
      </c>
      <c r="Y305" s="11">
        <f t="shared" si="141"/>
        <v>0.25044925017742137</v>
      </c>
      <c r="Z305" s="11">
        <f t="shared" si="142"/>
        <v>0.71842946938076457</v>
      </c>
      <c r="AA305" s="14">
        <f t="shared" si="143"/>
        <v>673.89151565281406</v>
      </c>
      <c r="AB305" s="14">
        <f t="shared" si="144"/>
        <v>742.40732191810616</v>
      </c>
      <c r="AC305" s="14">
        <f t="shared" si="145"/>
        <v>5.6018304795265408</v>
      </c>
      <c r="AD305" s="14">
        <f t="shared" si="120"/>
        <v>39.47369466454245</v>
      </c>
      <c r="AE305" s="14">
        <f t="shared" si="146"/>
        <v>50.52630533545755</v>
      </c>
      <c r="AF305" s="14">
        <f t="shared" si="147"/>
        <v>1.3280580937073717E-2</v>
      </c>
      <c r="AG305" s="14">
        <f t="shared" si="148"/>
        <v>50.539585916394621</v>
      </c>
      <c r="AH305" s="14">
        <f t="shared" si="121"/>
        <v>188.56599446926876</v>
      </c>
    </row>
    <row r="306" spans="4:34" x14ac:dyDescent="0.3">
      <c r="D306" s="10">
        <f t="shared" si="149"/>
        <v>41944</v>
      </c>
      <c r="E306" s="11">
        <f t="shared" si="122"/>
        <v>0.5</v>
      </c>
      <c r="F306" s="12">
        <f t="shared" si="123"/>
        <v>2456962.6666666665</v>
      </c>
      <c r="G306" s="13">
        <f t="shared" si="124"/>
        <v>0.14832762947752257</v>
      </c>
      <c r="I306" s="14">
        <f t="shared" si="125"/>
        <v>220.37531492054131</v>
      </c>
      <c r="J306" s="14">
        <f t="shared" si="126"/>
        <v>5697.1828995762553</v>
      </c>
      <c r="K306" s="14">
        <f t="shared" si="127"/>
        <v>1.6702395963902099E-2</v>
      </c>
      <c r="L306" s="14">
        <f t="shared" si="128"/>
        <v>-1.7186983598796635</v>
      </c>
      <c r="M306" s="14">
        <f t="shared" si="129"/>
        <v>218.65661656066166</v>
      </c>
      <c r="N306" s="14">
        <f t="shared" si="130"/>
        <v>5695.4642012163758</v>
      </c>
      <c r="O306" s="14">
        <f t="shared" si="131"/>
        <v>0.99259408441562491</v>
      </c>
      <c r="P306" s="14">
        <f t="shared" si="132"/>
        <v>218.65241589067338</v>
      </c>
      <c r="Q306" s="14">
        <f t="shared" si="133"/>
        <v>23.43736223193385</v>
      </c>
      <c r="R306" s="14">
        <f t="shared" si="134"/>
        <v>23.434929664997256</v>
      </c>
      <c r="S306" s="14">
        <f t="shared" si="135"/>
        <v>-143.72819210556094</v>
      </c>
      <c r="T306" s="14">
        <f t="shared" si="136"/>
        <v>-14.383190904825774</v>
      </c>
      <c r="U306" s="14">
        <f t="shared" si="137"/>
        <v>4.3018060163991907E-2</v>
      </c>
      <c r="V306" s="14">
        <f t="shared" si="138"/>
        <v>16.44457317031576</v>
      </c>
      <c r="W306" s="14">
        <f t="shared" si="139"/>
        <v>84.076609767901346</v>
      </c>
      <c r="X306" s="11">
        <f t="shared" si="140"/>
        <v>0.48441349085394741</v>
      </c>
      <c r="Y306" s="11">
        <f t="shared" si="141"/>
        <v>0.25086735260977699</v>
      </c>
      <c r="Z306" s="11">
        <f t="shared" si="142"/>
        <v>0.71795962909811772</v>
      </c>
      <c r="AA306" s="14">
        <f t="shared" si="143"/>
        <v>672.61287814321076</v>
      </c>
      <c r="AB306" s="14">
        <f t="shared" si="144"/>
        <v>742.44457317031583</v>
      </c>
      <c r="AC306" s="14">
        <f t="shared" si="145"/>
        <v>5.6111432925789586</v>
      </c>
      <c r="AD306" s="14">
        <f t="shared" si="120"/>
        <v>39.794456893633978</v>
      </c>
      <c r="AE306" s="14">
        <f t="shared" si="146"/>
        <v>50.205543106366022</v>
      </c>
      <c r="AF306" s="14">
        <f t="shared" si="147"/>
        <v>1.3432540601330627E-2</v>
      </c>
      <c r="AG306" s="14">
        <f t="shared" si="148"/>
        <v>50.218975646967351</v>
      </c>
      <c r="AH306" s="14">
        <f t="shared" si="121"/>
        <v>188.50982164195642</v>
      </c>
    </row>
    <row r="307" spans="4:34" x14ac:dyDescent="0.3">
      <c r="D307" s="10">
        <f t="shared" si="149"/>
        <v>41945</v>
      </c>
      <c r="E307" s="11">
        <f t="shared" si="122"/>
        <v>0.5</v>
      </c>
      <c r="F307" s="12">
        <f t="shared" si="123"/>
        <v>2456963.6666666665</v>
      </c>
      <c r="G307" s="13">
        <f t="shared" si="124"/>
        <v>0.14835500798539389</v>
      </c>
      <c r="I307" s="14">
        <f t="shared" si="125"/>
        <v>221.36096228316819</v>
      </c>
      <c r="J307" s="14">
        <f t="shared" si="126"/>
        <v>5698.1684998567307</v>
      </c>
      <c r="K307" s="14">
        <f t="shared" si="127"/>
        <v>1.6702394811962614E-2</v>
      </c>
      <c r="L307" s="14">
        <f t="shared" si="128"/>
        <v>-1.7038125257117658</v>
      </c>
      <c r="M307" s="14">
        <f t="shared" si="129"/>
        <v>219.65714975745644</v>
      </c>
      <c r="N307" s="14">
        <f t="shared" si="130"/>
        <v>5696.4646873310194</v>
      </c>
      <c r="O307" s="14">
        <f t="shared" si="131"/>
        <v>0.99233573745761017</v>
      </c>
      <c r="P307" s="14">
        <f t="shared" si="132"/>
        <v>219.652944888983</v>
      </c>
      <c r="Q307" s="14">
        <f t="shared" si="133"/>
        <v>23.437361875898748</v>
      </c>
      <c r="R307" s="14">
        <f t="shared" si="134"/>
        <v>23.434928572815039</v>
      </c>
      <c r="S307" s="14">
        <f t="shared" si="135"/>
        <v>-142.74841250285914</v>
      </c>
      <c r="T307" s="14">
        <f t="shared" si="136"/>
        <v>-14.701971800158853</v>
      </c>
      <c r="U307" s="14">
        <f t="shared" si="137"/>
        <v>4.3018056040266893E-2</v>
      </c>
      <c r="V307" s="14">
        <f t="shared" si="138"/>
        <v>16.468321021285416</v>
      </c>
      <c r="W307" s="14">
        <f t="shared" si="139"/>
        <v>83.918217579427107</v>
      </c>
      <c r="X307" s="11">
        <f t="shared" si="140"/>
        <v>0.48439699929077401</v>
      </c>
      <c r="Y307" s="11">
        <f t="shared" si="141"/>
        <v>0.25129083934792096</v>
      </c>
      <c r="Z307" s="11">
        <f t="shared" si="142"/>
        <v>0.71750315923362706</v>
      </c>
      <c r="AA307" s="14">
        <f t="shared" si="143"/>
        <v>671.34574063541686</v>
      </c>
      <c r="AB307" s="14">
        <f t="shared" si="144"/>
        <v>742.46832102128542</v>
      </c>
      <c r="AC307" s="14">
        <f t="shared" si="145"/>
        <v>5.6170802553213548</v>
      </c>
      <c r="AD307" s="14">
        <f t="shared" si="120"/>
        <v>40.110979531587439</v>
      </c>
      <c r="AE307" s="14">
        <f t="shared" si="146"/>
        <v>49.889020468412561</v>
      </c>
      <c r="AF307" s="14">
        <f t="shared" si="147"/>
        <v>1.3583878931672488E-2</v>
      </c>
      <c r="AG307" s="14">
        <f t="shared" si="148"/>
        <v>49.90260434734423</v>
      </c>
      <c r="AH307" s="14">
        <f t="shared" si="121"/>
        <v>188.45016179615499</v>
      </c>
    </row>
    <row r="308" spans="4:34" x14ac:dyDescent="0.3">
      <c r="D308" s="10">
        <f t="shared" si="149"/>
        <v>41946</v>
      </c>
      <c r="E308" s="11">
        <f t="shared" si="122"/>
        <v>0.5</v>
      </c>
      <c r="F308" s="12">
        <f t="shared" si="123"/>
        <v>2456964.6666666665</v>
      </c>
      <c r="G308" s="13">
        <f t="shared" si="124"/>
        <v>0.14838238649326521</v>
      </c>
      <c r="I308" s="14">
        <f t="shared" si="125"/>
        <v>222.34660964579598</v>
      </c>
      <c r="J308" s="14">
        <f t="shared" si="126"/>
        <v>5699.154100137207</v>
      </c>
      <c r="K308" s="14">
        <f t="shared" si="127"/>
        <v>1.6702393660022938E-2</v>
      </c>
      <c r="L308" s="14">
        <f t="shared" si="128"/>
        <v>-1.6884078409393282</v>
      </c>
      <c r="M308" s="14">
        <f t="shared" si="129"/>
        <v>220.65820180485665</v>
      </c>
      <c r="N308" s="14">
        <f t="shared" si="130"/>
        <v>5697.4656922962677</v>
      </c>
      <c r="O308" s="14">
        <f t="shared" si="131"/>
        <v>0.99207962719147635</v>
      </c>
      <c r="P308" s="14">
        <f t="shared" si="132"/>
        <v>220.6539927366295</v>
      </c>
      <c r="Q308" s="14">
        <f t="shared" si="133"/>
        <v>23.43736151986365</v>
      </c>
      <c r="R308" s="14">
        <f t="shared" si="134"/>
        <v>23.434927482711302</v>
      </c>
      <c r="S308" s="14">
        <f t="shared" si="135"/>
        <v>-141.76527644009289</v>
      </c>
      <c r="T308" s="14">
        <f t="shared" si="136"/>
        <v>-15.01678991678901</v>
      </c>
      <c r="U308" s="14">
        <f t="shared" si="137"/>
        <v>4.3018051924389761E-2</v>
      </c>
      <c r="V308" s="14">
        <f t="shared" si="138"/>
        <v>16.478413784856599</v>
      </c>
      <c r="W308" s="14">
        <f t="shared" si="139"/>
        <v>83.761322978796898</v>
      </c>
      <c r="X308" s="11">
        <f t="shared" si="140"/>
        <v>0.48438999042718295</v>
      </c>
      <c r="Y308" s="11">
        <f t="shared" si="141"/>
        <v>0.25171964881941378</v>
      </c>
      <c r="Z308" s="11">
        <f t="shared" si="142"/>
        <v>0.71706033203495223</v>
      </c>
      <c r="AA308" s="14">
        <f t="shared" si="143"/>
        <v>670.09058383037518</v>
      </c>
      <c r="AB308" s="14">
        <f t="shared" si="144"/>
        <v>742.47841378485646</v>
      </c>
      <c r="AC308" s="14">
        <f t="shared" si="145"/>
        <v>5.6196034462141142</v>
      </c>
      <c r="AD308" s="14">
        <f t="shared" si="120"/>
        <v>40.423153478978598</v>
      </c>
      <c r="AE308" s="14">
        <f t="shared" si="146"/>
        <v>49.576846521021402</v>
      </c>
      <c r="AF308" s="14">
        <f t="shared" si="147"/>
        <v>1.373451545113147E-2</v>
      </c>
      <c r="AG308" s="14">
        <f t="shared" si="148"/>
        <v>49.590581036472535</v>
      </c>
      <c r="AH308" s="14">
        <f t="shared" si="121"/>
        <v>188.38705335350483</v>
      </c>
    </row>
    <row r="309" spans="4:34" x14ac:dyDescent="0.3">
      <c r="D309" s="10">
        <f t="shared" si="149"/>
        <v>41947</v>
      </c>
      <c r="E309" s="11">
        <f t="shared" si="122"/>
        <v>0.5</v>
      </c>
      <c r="F309" s="12">
        <f t="shared" si="123"/>
        <v>2456965.6666666665</v>
      </c>
      <c r="G309" s="13">
        <f t="shared" si="124"/>
        <v>0.14840976500113653</v>
      </c>
      <c r="I309" s="14">
        <f t="shared" si="125"/>
        <v>223.33225700842377</v>
      </c>
      <c r="J309" s="14">
        <f t="shared" si="126"/>
        <v>5700.1397004176833</v>
      </c>
      <c r="K309" s="14">
        <f t="shared" si="127"/>
        <v>1.6702392508083076E-2</v>
      </c>
      <c r="L309" s="14">
        <f t="shared" si="128"/>
        <v>-1.6724884993163331</v>
      </c>
      <c r="M309" s="14">
        <f t="shared" si="129"/>
        <v>221.65976850910744</v>
      </c>
      <c r="N309" s="14">
        <f t="shared" si="130"/>
        <v>5698.467211918367</v>
      </c>
      <c r="O309" s="14">
        <f t="shared" si="131"/>
        <v>0.99182583296256477</v>
      </c>
      <c r="P309" s="14">
        <f t="shared" si="132"/>
        <v>221.6555552398616</v>
      </c>
      <c r="Q309" s="14">
        <f t="shared" si="133"/>
        <v>23.437361163828548</v>
      </c>
      <c r="R309" s="14">
        <f t="shared" si="134"/>
        <v>23.434926394686663</v>
      </c>
      <c r="S309" s="14">
        <f t="shared" si="135"/>
        <v>-140.77874978398717</v>
      </c>
      <c r="T309" s="14">
        <f t="shared" si="136"/>
        <v>-15.327532581116115</v>
      </c>
      <c r="U309" s="14">
        <f t="shared" si="137"/>
        <v>4.3018047816362835E-2</v>
      </c>
      <c r="V309" s="14">
        <f t="shared" si="138"/>
        <v>16.474713781949141</v>
      </c>
      <c r="W309" s="14">
        <f t="shared" si="139"/>
        <v>83.605987364424266</v>
      </c>
      <c r="X309" s="11">
        <f t="shared" si="140"/>
        <v>0.48439255987364643</v>
      </c>
      <c r="Y309" s="11">
        <f t="shared" si="141"/>
        <v>0.25215370608357901</v>
      </c>
      <c r="Z309" s="11">
        <f t="shared" si="142"/>
        <v>0.71663141366371375</v>
      </c>
      <c r="AA309" s="14">
        <f t="shared" si="143"/>
        <v>668.84789891539413</v>
      </c>
      <c r="AB309" s="14">
        <f t="shared" si="144"/>
        <v>742.47471378194905</v>
      </c>
      <c r="AC309" s="14">
        <f t="shared" si="145"/>
        <v>5.6186784454872623</v>
      </c>
      <c r="AD309" s="14">
        <f t="shared" si="120"/>
        <v>40.7308705302192</v>
      </c>
      <c r="AE309" s="14">
        <f t="shared" si="146"/>
        <v>49.2691294697808</v>
      </c>
      <c r="AF309" s="14">
        <f t="shared" si="147"/>
        <v>1.3884367338403633E-2</v>
      </c>
      <c r="AG309" s="14">
        <f t="shared" si="148"/>
        <v>49.283013837119206</v>
      </c>
      <c r="AH309" s="14">
        <f t="shared" si="121"/>
        <v>188.32053667033244</v>
      </c>
    </row>
    <row r="310" spans="4:34" x14ac:dyDescent="0.3">
      <c r="D310" s="10">
        <f t="shared" si="149"/>
        <v>41948</v>
      </c>
      <c r="E310" s="11">
        <f t="shared" si="122"/>
        <v>0.5</v>
      </c>
      <c r="F310" s="12">
        <f t="shared" si="123"/>
        <v>2456966.6666666665</v>
      </c>
      <c r="G310" s="13">
        <f t="shared" si="124"/>
        <v>0.14843714350900783</v>
      </c>
      <c r="I310" s="14">
        <f t="shared" si="125"/>
        <v>224.31790437105155</v>
      </c>
      <c r="J310" s="14">
        <f t="shared" si="126"/>
        <v>5701.1253006981578</v>
      </c>
      <c r="K310" s="14">
        <f t="shared" si="127"/>
        <v>1.6702391356143018E-2</v>
      </c>
      <c r="L310" s="14">
        <f t="shared" si="128"/>
        <v>-1.6560588646604355</v>
      </c>
      <c r="M310" s="14">
        <f t="shared" si="129"/>
        <v>222.66184550639113</v>
      </c>
      <c r="N310" s="14">
        <f t="shared" si="130"/>
        <v>5699.4692418334971</v>
      </c>
      <c r="O310" s="14">
        <f t="shared" si="131"/>
        <v>0.99157443351910868</v>
      </c>
      <c r="P310" s="14">
        <f t="shared" si="132"/>
        <v>222.65762803486521</v>
      </c>
      <c r="Q310" s="14">
        <f t="shared" si="133"/>
        <v>23.437360807793446</v>
      </c>
      <c r="R310" s="14">
        <f t="shared" si="134"/>
        <v>23.434925308741747</v>
      </c>
      <c r="S310" s="14">
        <f t="shared" si="135"/>
        <v>-139.78880162050592</v>
      </c>
      <c r="T310" s="14">
        <f t="shared" si="136"/>
        <v>-15.634087113268697</v>
      </c>
      <c r="U310" s="14">
        <f t="shared" si="137"/>
        <v>4.3018043716188475E-2</v>
      </c>
      <c r="V310" s="14">
        <f t="shared" si="138"/>
        <v>16.45709781999669</v>
      </c>
      <c r="W310" s="14">
        <f t="shared" si="139"/>
        <v>83.452273425585361</v>
      </c>
      <c r="X310" s="11">
        <f t="shared" si="140"/>
        <v>0.48440479318055779</v>
      </c>
      <c r="Y310" s="11">
        <f t="shared" si="141"/>
        <v>0.25259292255393179</v>
      </c>
      <c r="Z310" s="11">
        <f t="shared" si="142"/>
        <v>0.71621666380718385</v>
      </c>
      <c r="AA310" s="14">
        <f t="shared" si="143"/>
        <v>667.61818740468289</v>
      </c>
      <c r="AB310" s="14">
        <f t="shared" si="144"/>
        <v>742.45709781999676</v>
      </c>
      <c r="AC310" s="14">
        <f t="shared" si="145"/>
        <v>5.6142744549991903</v>
      </c>
      <c r="AD310" s="14">
        <f t="shared" si="120"/>
        <v>41.034023427211054</v>
      </c>
      <c r="AE310" s="14">
        <f t="shared" si="146"/>
        <v>48.965976572788946</v>
      </c>
      <c r="AF310" s="14">
        <f t="shared" si="147"/>
        <v>1.403334945469064E-2</v>
      </c>
      <c r="AG310" s="14">
        <f t="shared" si="148"/>
        <v>48.980009922243639</v>
      </c>
      <c r="AH310" s="14">
        <f t="shared" si="121"/>
        <v>188.25065404186122</v>
      </c>
    </row>
    <row r="311" spans="4:34" x14ac:dyDescent="0.3">
      <c r="D311" s="10">
        <f t="shared" si="149"/>
        <v>41949</v>
      </c>
      <c r="E311" s="11">
        <f t="shared" si="122"/>
        <v>0.5</v>
      </c>
      <c r="F311" s="12">
        <f t="shared" si="123"/>
        <v>2456967.6666666665</v>
      </c>
      <c r="G311" s="13">
        <f t="shared" si="124"/>
        <v>0.14846452201687915</v>
      </c>
      <c r="I311" s="14">
        <f t="shared" si="125"/>
        <v>225.30355173368116</v>
      </c>
      <c r="J311" s="14">
        <f t="shared" si="126"/>
        <v>5702.1109009786342</v>
      </c>
      <c r="K311" s="14">
        <f t="shared" si="127"/>
        <v>1.6702390204202774E-2</v>
      </c>
      <c r="L311" s="14">
        <f t="shared" si="128"/>
        <v>-1.6391234700241959</v>
      </c>
      <c r="M311" s="14">
        <f t="shared" si="129"/>
        <v>223.66442826365696</v>
      </c>
      <c r="N311" s="14">
        <f t="shared" si="130"/>
        <v>5700.4717775086101</v>
      </c>
      <c r="O311" s="14">
        <f t="shared" si="131"/>
        <v>0.99132550698463717</v>
      </c>
      <c r="P311" s="14">
        <f t="shared" si="132"/>
        <v>223.66020658859313</v>
      </c>
      <c r="Q311" s="14">
        <f t="shared" si="133"/>
        <v>23.437360451758348</v>
      </c>
      <c r="R311" s="14">
        <f t="shared" si="134"/>
        <v>23.434924224877186</v>
      </c>
      <c r="S311" s="14">
        <f t="shared" si="135"/>
        <v>-138.79540436687418</v>
      </c>
      <c r="T311" s="14">
        <f t="shared" si="136"/>
        <v>-15.936340886511113</v>
      </c>
      <c r="U311" s="14">
        <f t="shared" si="137"/>
        <v>4.3018039623869068E-2</v>
      </c>
      <c r="V311" s="14">
        <f t="shared" si="138"/>
        <v>16.425457657449158</v>
      </c>
      <c r="W311" s="14">
        <f t="shared" si="139"/>
        <v>83.300245117243151</v>
      </c>
      <c r="X311" s="11">
        <f t="shared" si="140"/>
        <v>0.48442676551566027</v>
      </c>
      <c r="Y311" s="11">
        <f t="shared" si="141"/>
        <v>0.2530371957455404</v>
      </c>
      <c r="Z311" s="11">
        <f t="shared" si="142"/>
        <v>0.71581633528578015</v>
      </c>
      <c r="AA311" s="14">
        <f t="shared" si="143"/>
        <v>666.4019609379452</v>
      </c>
      <c r="AB311" s="14">
        <f t="shared" si="144"/>
        <v>742.42545765744921</v>
      </c>
      <c r="AC311" s="14">
        <f t="shared" si="145"/>
        <v>5.6063644143623037</v>
      </c>
      <c r="AD311" s="14">
        <f t="shared" si="120"/>
        <v>41.332505913120073</v>
      </c>
      <c r="AE311" s="14">
        <f t="shared" si="146"/>
        <v>48.667494086879927</v>
      </c>
      <c r="AF311" s="14">
        <f t="shared" si="147"/>
        <v>1.4181374378945738E-2</v>
      </c>
      <c r="AG311" s="14">
        <f t="shared" si="148"/>
        <v>48.68167546125887</v>
      </c>
      <c r="AH311" s="14">
        <f t="shared" si="121"/>
        <v>188.17744970214159</v>
      </c>
    </row>
    <row r="312" spans="4:34" x14ac:dyDescent="0.3">
      <c r="D312" s="10">
        <f t="shared" si="149"/>
        <v>41950</v>
      </c>
      <c r="E312" s="11">
        <f t="shared" si="122"/>
        <v>0.5</v>
      </c>
      <c r="F312" s="12">
        <f t="shared" si="123"/>
        <v>2456968.6666666665</v>
      </c>
      <c r="G312" s="13">
        <f t="shared" si="124"/>
        <v>0.14849190052475048</v>
      </c>
      <c r="I312" s="14">
        <f t="shared" si="125"/>
        <v>226.28919909631077</v>
      </c>
      <c r="J312" s="14">
        <f t="shared" si="126"/>
        <v>5703.0965012591096</v>
      </c>
      <c r="K312" s="14">
        <f t="shared" si="127"/>
        <v>1.6702389052262342E-2</v>
      </c>
      <c r="L312" s="14">
        <f t="shared" si="128"/>
        <v>-1.6216870167949722</v>
      </c>
      <c r="M312" s="14">
        <f t="shared" si="129"/>
        <v>224.6675120795158</v>
      </c>
      <c r="N312" s="14">
        <f t="shared" si="130"/>
        <v>5701.474814242315</v>
      </c>
      <c r="O312" s="14">
        <f t="shared" si="131"/>
        <v>0.99107913083045385</v>
      </c>
      <c r="P312" s="14">
        <f t="shared" si="132"/>
        <v>224.66328619965989</v>
      </c>
      <c r="Q312" s="14">
        <f t="shared" si="133"/>
        <v>23.437360095723246</v>
      </c>
      <c r="R312" s="14">
        <f t="shared" si="134"/>
        <v>23.434923143093592</v>
      </c>
      <c r="S312" s="14">
        <f t="shared" si="135"/>
        <v>-137.79853388271664</v>
      </c>
      <c r="T312" s="14">
        <f t="shared" si="136"/>
        <v>-16.234181390081542</v>
      </c>
      <c r="U312" s="14">
        <f t="shared" si="137"/>
        <v>4.3018035539406932E-2</v>
      </c>
      <c r="V312" s="14">
        <f t="shared" si="138"/>
        <v>16.379700451481451</v>
      </c>
      <c r="W312" s="14">
        <f t="shared" si="139"/>
        <v>83.149967629408323</v>
      </c>
      <c r="X312" s="11">
        <f t="shared" si="140"/>
        <v>0.48445854135313787</v>
      </c>
      <c r="Y312" s="11">
        <f t="shared" si="141"/>
        <v>0.25348640904922587</v>
      </c>
      <c r="Z312" s="11">
        <f t="shared" si="142"/>
        <v>0.71543067365704993</v>
      </c>
      <c r="AA312" s="14">
        <f t="shared" si="143"/>
        <v>665.19974103526658</v>
      </c>
      <c r="AB312" s="14">
        <f t="shared" si="144"/>
        <v>742.37970045148131</v>
      </c>
      <c r="AC312" s="14">
        <f t="shared" si="145"/>
        <v>5.5949251128703281</v>
      </c>
      <c r="AD312" s="14">
        <f t="shared" si="120"/>
        <v>41.626212786241531</v>
      </c>
      <c r="AE312" s="14">
        <f t="shared" si="146"/>
        <v>48.373787213758469</v>
      </c>
      <c r="AF312" s="14">
        <f t="shared" si="147"/>
        <v>1.4328352451941058E-2</v>
      </c>
      <c r="AG312" s="14">
        <f t="shared" si="148"/>
        <v>48.388115566210409</v>
      </c>
      <c r="AH312" s="14">
        <f t="shared" si="121"/>
        <v>188.10096981967467</v>
      </c>
    </row>
    <row r="313" spans="4:34" x14ac:dyDescent="0.3">
      <c r="D313" s="10">
        <f t="shared" si="149"/>
        <v>41951</v>
      </c>
      <c r="E313" s="11">
        <f t="shared" si="122"/>
        <v>0.5</v>
      </c>
      <c r="F313" s="12">
        <f t="shared" si="123"/>
        <v>2456969.6666666665</v>
      </c>
      <c r="G313" s="13">
        <f t="shared" si="124"/>
        <v>0.1485192790326218</v>
      </c>
      <c r="I313" s="14">
        <f t="shared" si="125"/>
        <v>227.27484645894037</v>
      </c>
      <c r="J313" s="14">
        <f t="shared" si="126"/>
        <v>5704.0821015395841</v>
      </c>
      <c r="K313" s="14">
        <f t="shared" si="127"/>
        <v>1.6702387900321716E-2</v>
      </c>
      <c r="L313" s="14">
        <f t="shared" si="128"/>
        <v>-1.6037543737222841</v>
      </c>
      <c r="M313" s="14">
        <f t="shared" si="129"/>
        <v>225.67109208521808</v>
      </c>
      <c r="N313" s="14">
        <f t="shared" si="130"/>
        <v>5702.478347165862</v>
      </c>
      <c r="O313" s="14">
        <f t="shared" si="131"/>
        <v>0.99083538184819064</v>
      </c>
      <c r="P313" s="14">
        <f t="shared" si="132"/>
        <v>225.66686199931945</v>
      </c>
      <c r="Q313" s="14">
        <f t="shared" si="133"/>
        <v>23.437359739688148</v>
      </c>
      <c r="R313" s="14">
        <f t="shared" si="134"/>
        <v>23.434922063391589</v>
      </c>
      <c r="S313" s="14">
        <f t="shared" si="135"/>
        <v>-136.79816957990752</v>
      </c>
      <c r="T313" s="14">
        <f t="shared" si="136"/>
        <v>-16.52749629548218</v>
      </c>
      <c r="U313" s="14">
        <f t="shared" si="137"/>
        <v>4.3018031462804411E-2</v>
      </c>
      <c r="V313" s="14">
        <f t="shared" si="138"/>
        <v>16.319749187057965</v>
      </c>
      <c r="W313" s="14">
        <f t="shared" si="139"/>
        <v>83.001507350821839</v>
      </c>
      <c r="X313" s="11">
        <f t="shared" si="140"/>
        <v>0.48450017417565422</v>
      </c>
      <c r="Y313" s="11">
        <f t="shared" si="141"/>
        <v>0.25394043153448242</v>
      </c>
      <c r="Z313" s="11">
        <f t="shared" si="142"/>
        <v>0.71505991681682601</v>
      </c>
      <c r="AA313" s="14">
        <f t="shared" si="143"/>
        <v>664.01205880657471</v>
      </c>
      <c r="AB313" s="14">
        <f t="shared" si="144"/>
        <v>742.31974918705782</v>
      </c>
      <c r="AC313" s="14">
        <f t="shared" si="145"/>
        <v>5.5799372967644558</v>
      </c>
      <c r="AD313" s="14">
        <f t="shared" si="120"/>
        <v>41.915039953938511</v>
      </c>
      <c r="AE313" s="14">
        <f t="shared" si="146"/>
        <v>48.084960046061489</v>
      </c>
      <c r="AF313" s="14">
        <f t="shared" si="147"/>
        <v>1.4474191829563259E-2</v>
      </c>
      <c r="AG313" s="14">
        <f t="shared" si="148"/>
        <v>48.099434237891053</v>
      </c>
      <c r="AH313" s="14">
        <f t="shared" si="121"/>
        <v>188.02126248871227</v>
      </c>
    </row>
    <row r="314" spans="4:34" x14ac:dyDescent="0.3">
      <c r="D314" s="10">
        <f t="shared" si="149"/>
        <v>41952</v>
      </c>
      <c r="E314" s="11">
        <f t="shared" si="122"/>
        <v>0.5</v>
      </c>
      <c r="F314" s="12">
        <f t="shared" si="123"/>
        <v>2456970.6666666665</v>
      </c>
      <c r="G314" s="13">
        <f t="shared" si="124"/>
        <v>0.14854665754049312</v>
      </c>
      <c r="I314" s="14">
        <f t="shared" si="125"/>
        <v>228.26049382157089</v>
      </c>
      <c r="J314" s="14">
        <f t="shared" si="126"/>
        <v>5705.0677018200586</v>
      </c>
      <c r="K314" s="14">
        <f t="shared" si="127"/>
        <v>1.6702386748380902E-2</v>
      </c>
      <c r="L314" s="14">
        <f t="shared" si="128"/>
        <v>-1.5853305758730489</v>
      </c>
      <c r="M314" s="14">
        <f t="shared" si="129"/>
        <v>226.67516324569783</v>
      </c>
      <c r="N314" s="14">
        <f t="shared" si="130"/>
        <v>5703.4823712441857</v>
      </c>
      <c r="O314" s="14">
        <f t="shared" si="131"/>
        <v>0.99059433612246273</v>
      </c>
      <c r="P314" s="14">
        <f t="shared" si="132"/>
        <v>226.67092895250946</v>
      </c>
      <c r="Q314" s="14">
        <f t="shared" si="133"/>
        <v>23.43735938365305</v>
      </c>
      <c r="R314" s="14">
        <f t="shared" si="134"/>
        <v>23.434920985771797</v>
      </c>
      <c r="S314" s="14">
        <f t="shared" si="135"/>
        <v>-135.79429453073703</v>
      </c>
      <c r="T314" s="14">
        <f t="shared" si="136"/>
        <v>-16.816173526222144</v>
      </c>
      <c r="U314" s="14">
        <f t="shared" si="137"/>
        <v>4.3018027394063844E-2</v>
      </c>
      <c r="V314" s="14">
        <f t="shared" si="138"/>
        <v>16.245543085529924</v>
      </c>
      <c r="W314" s="14">
        <f t="shared" si="139"/>
        <v>82.854931826761074</v>
      </c>
      <c r="X314" s="11">
        <f t="shared" si="140"/>
        <v>0.48455170619060423</v>
      </c>
      <c r="Y314" s="11">
        <f t="shared" si="141"/>
        <v>0.25439911778293456</v>
      </c>
      <c r="Z314" s="11">
        <f t="shared" si="142"/>
        <v>0.71470429459827389</v>
      </c>
      <c r="AA314" s="14">
        <f t="shared" si="143"/>
        <v>662.8394546140886</v>
      </c>
      <c r="AB314" s="14">
        <f t="shared" si="144"/>
        <v>742.24554308552979</v>
      </c>
      <c r="AC314" s="14">
        <f t="shared" si="145"/>
        <v>5.5613857713824473</v>
      </c>
      <c r="AD314" s="14">
        <f t="shared" si="120"/>
        <v>42.198884486633084</v>
      </c>
      <c r="AE314" s="14">
        <f t="shared" si="146"/>
        <v>47.801115513366916</v>
      </c>
      <c r="AF314" s="14">
        <f t="shared" si="147"/>
        <v>1.4618798545723311E-2</v>
      </c>
      <c r="AG314" s="14">
        <f t="shared" si="148"/>
        <v>47.815734311912642</v>
      </c>
      <c r="AH314" s="14">
        <f t="shared" si="121"/>
        <v>187.93837771625869</v>
      </c>
    </row>
    <row r="315" spans="4:34" x14ac:dyDescent="0.3">
      <c r="D315" s="10">
        <f t="shared" si="149"/>
        <v>41953</v>
      </c>
      <c r="E315" s="11">
        <f t="shared" si="122"/>
        <v>0.5</v>
      </c>
      <c r="F315" s="12">
        <f t="shared" si="123"/>
        <v>2456971.6666666665</v>
      </c>
      <c r="G315" s="13">
        <f t="shared" si="124"/>
        <v>0.14857403604836444</v>
      </c>
      <c r="I315" s="14">
        <f t="shared" si="125"/>
        <v>229.24614118420141</v>
      </c>
      <c r="J315" s="14">
        <f t="shared" si="126"/>
        <v>5706.053302100534</v>
      </c>
      <c r="K315" s="14">
        <f t="shared" si="127"/>
        <v>1.6702385596439898E-2</v>
      </c>
      <c r="L315" s="14">
        <f t="shared" si="128"/>
        <v>-1.5664208235140205</v>
      </c>
      <c r="M315" s="14">
        <f t="shared" si="129"/>
        <v>227.67972036068738</v>
      </c>
      <c r="N315" s="14">
        <f t="shared" si="130"/>
        <v>5704.4868812770201</v>
      </c>
      <c r="O315" s="14">
        <f t="shared" si="131"/>
        <v>0.99035606900362649</v>
      </c>
      <c r="P315" s="14">
        <f t="shared" si="132"/>
        <v>227.67548185896581</v>
      </c>
      <c r="Q315" s="14">
        <f t="shared" si="133"/>
        <v>23.437359027617948</v>
      </c>
      <c r="R315" s="14">
        <f t="shared" si="134"/>
        <v>23.434919910234829</v>
      </c>
      <c r="S315" s="14">
        <f t="shared" si="135"/>
        <v>-134.78689557395791</v>
      </c>
      <c r="T315" s="14">
        <f t="shared" si="136"/>
        <v>-17.100101331007515</v>
      </c>
      <c r="U315" s="14">
        <f t="shared" si="137"/>
        <v>4.3018023333187563E-2</v>
      </c>
      <c r="V315" s="14">
        <f t="shared" si="138"/>
        <v>16.157037990969929</v>
      </c>
      <c r="W315" s="14">
        <f t="shared" si="139"/>
        <v>82.710309710782028</v>
      </c>
      <c r="X315" s="11">
        <f t="shared" si="140"/>
        <v>0.48461316806182647</v>
      </c>
      <c r="Y315" s="11">
        <f t="shared" si="141"/>
        <v>0.25486230775409857</v>
      </c>
      <c r="Z315" s="11">
        <f t="shared" si="142"/>
        <v>0.71436402836955437</v>
      </c>
      <c r="AA315" s="14">
        <f t="shared" si="143"/>
        <v>661.68247768625622</v>
      </c>
      <c r="AB315" s="14">
        <f t="shared" si="144"/>
        <v>742.15703799096991</v>
      </c>
      <c r="AC315" s="14">
        <f t="shared" si="145"/>
        <v>5.5392594977424778</v>
      </c>
      <c r="AD315" s="14">
        <f t="shared" si="120"/>
        <v>42.477644671839791</v>
      </c>
      <c r="AE315" s="14">
        <f t="shared" si="146"/>
        <v>47.522355328160209</v>
      </c>
      <c r="AF315" s="14">
        <f t="shared" si="147"/>
        <v>1.4762076585247636E-2</v>
      </c>
      <c r="AG315" s="14">
        <f t="shared" si="148"/>
        <v>47.537117404745459</v>
      </c>
      <c r="AH315" s="14">
        <f t="shared" si="121"/>
        <v>187.85236740481372</v>
      </c>
    </row>
    <row r="316" spans="4:34" x14ac:dyDescent="0.3">
      <c r="D316" s="10">
        <f t="shared" si="149"/>
        <v>41954</v>
      </c>
      <c r="E316" s="11">
        <f t="shared" si="122"/>
        <v>0.5</v>
      </c>
      <c r="F316" s="12">
        <f t="shared" si="123"/>
        <v>2456972.6666666665</v>
      </c>
      <c r="G316" s="13">
        <f t="shared" si="124"/>
        <v>0.14860141455623577</v>
      </c>
      <c r="I316" s="14">
        <f t="shared" si="125"/>
        <v>230.23178854683192</v>
      </c>
      <c r="J316" s="14">
        <f t="shared" si="126"/>
        <v>5707.0389023810076</v>
      </c>
      <c r="K316" s="14">
        <f t="shared" si="127"/>
        <v>1.6702384444498702E-2</v>
      </c>
      <c r="L316" s="14">
        <f t="shared" si="128"/>
        <v>-1.5470304809213224</v>
      </c>
      <c r="M316" s="14">
        <f t="shared" si="129"/>
        <v>228.68475806591059</v>
      </c>
      <c r="N316" s="14">
        <f t="shared" si="130"/>
        <v>5705.4918719000862</v>
      </c>
      <c r="O316" s="14">
        <f t="shared" si="131"/>
        <v>0.99012065508066482</v>
      </c>
      <c r="P316" s="14">
        <f t="shared" si="132"/>
        <v>228.680515354416</v>
      </c>
      <c r="Q316" s="14">
        <f t="shared" si="133"/>
        <v>23.437358671582849</v>
      </c>
      <c r="R316" s="14">
        <f t="shared" si="134"/>
        <v>23.434918836781303</v>
      </c>
      <c r="S316" s="14">
        <f t="shared" si="135"/>
        <v>-133.77596341824869</v>
      </c>
      <c r="T316" s="14">
        <f t="shared" si="136"/>
        <v>-17.379168360361611</v>
      </c>
      <c r="U316" s="14">
        <f t="shared" si="137"/>
        <v>4.3018019280177872E-2</v>
      </c>
      <c r="V316" s="14">
        <f t="shared" si="138"/>
        <v>16.054206732488662</v>
      </c>
      <c r="W316" s="14">
        <f t="shared" si="139"/>
        <v>82.567710710226152</v>
      </c>
      <c r="X316" s="11">
        <f t="shared" si="140"/>
        <v>0.48468457865799403</v>
      </c>
      <c r="Y316" s="11">
        <f t="shared" si="141"/>
        <v>0.25532982668514359</v>
      </c>
      <c r="Z316" s="11">
        <f t="shared" si="142"/>
        <v>0.71403933063084446</v>
      </c>
      <c r="AA316" s="14">
        <f t="shared" si="143"/>
        <v>660.54168568180921</v>
      </c>
      <c r="AB316" s="14">
        <f t="shared" si="144"/>
        <v>742.05420673248864</v>
      </c>
      <c r="AC316" s="14">
        <f t="shared" si="145"/>
        <v>5.5135516831221594</v>
      </c>
      <c r="AD316" s="14">
        <f t="shared" si="120"/>
        <v>42.751220068238695</v>
      </c>
      <c r="AE316" s="14">
        <f t="shared" si="146"/>
        <v>47.248779931761305</v>
      </c>
      <c r="AF316" s="14">
        <f t="shared" si="147"/>
        <v>1.4903927967093455E-2</v>
      </c>
      <c r="AG316" s="14">
        <f t="shared" si="148"/>
        <v>47.263683859728395</v>
      </c>
      <c r="AH316" s="14">
        <f t="shared" si="121"/>
        <v>187.76328533092683</v>
      </c>
    </row>
    <row r="317" spans="4:34" x14ac:dyDescent="0.3">
      <c r="D317" s="10">
        <f t="shared" si="149"/>
        <v>41955</v>
      </c>
      <c r="E317" s="11">
        <f t="shared" si="122"/>
        <v>0.5</v>
      </c>
      <c r="F317" s="12">
        <f t="shared" si="123"/>
        <v>2456973.6666666665</v>
      </c>
      <c r="G317" s="13">
        <f t="shared" si="124"/>
        <v>0.14862879306410709</v>
      </c>
      <c r="I317" s="14">
        <f t="shared" si="125"/>
        <v>231.21743590946335</v>
      </c>
      <c r="J317" s="14">
        <f t="shared" si="126"/>
        <v>5708.0245026614821</v>
      </c>
      <c r="K317" s="14">
        <f t="shared" si="127"/>
        <v>1.6702383292557316E-2</v>
      </c>
      <c r="L317" s="14">
        <f t="shared" si="128"/>
        <v>-1.5271650751165968</v>
      </c>
      <c r="M317" s="14">
        <f t="shared" si="129"/>
        <v>229.69027083434676</v>
      </c>
      <c r="N317" s="14">
        <f t="shared" si="130"/>
        <v>5706.4973375863656</v>
      </c>
      <c r="O317" s="14">
        <f t="shared" si="131"/>
        <v>0.98988816815420255</v>
      </c>
      <c r="P317" s="14">
        <f t="shared" si="132"/>
        <v>229.68602391184294</v>
      </c>
      <c r="Q317" s="14">
        <f t="shared" si="133"/>
        <v>23.437358315547748</v>
      </c>
      <c r="R317" s="14">
        <f t="shared" si="134"/>
        <v>23.434917765411825</v>
      </c>
      <c r="S317" s="14">
        <f t="shared" si="135"/>
        <v>-132.76149274262627</v>
      </c>
      <c r="T317" s="14">
        <f t="shared" si="136"/>
        <v>-17.653263746640089</v>
      </c>
      <c r="U317" s="14">
        <f t="shared" si="137"/>
        <v>4.3018015235037073E-2</v>
      </c>
      <c r="V317" s="14">
        <f t="shared" si="138"/>
        <v>15.937039460823303</v>
      </c>
      <c r="W317" s="14">
        <f t="shared" si="139"/>
        <v>82.427205525341861</v>
      </c>
      <c r="X317" s="11">
        <f t="shared" si="140"/>
        <v>0.48476594481887264</v>
      </c>
      <c r="Y317" s="11">
        <f t="shared" si="141"/>
        <v>0.25580148502625638</v>
      </c>
      <c r="Z317" s="11">
        <f t="shared" si="142"/>
        <v>0.71373040461148907</v>
      </c>
      <c r="AA317" s="14">
        <f t="shared" si="143"/>
        <v>659.41764420273489</v>
      </c>
      <c r="AB317" s="14">
        <f t="shared" si="144"/>
        <v>741.93703946082314</v>
      </c>
      <c r="AC317" s="14">
        <f t="shared" si="145"/>
        <v>5.4842598652057859</v>
      </c>
      <c r="AD317" s="14">
        <f t="shared" si="120"/>
        <v>43.019511559784334</v>
      </c>
      <c r="AE317" s="14">
        <f t="shared" si="146"/>
        <v>46.980488440215666</v>
      </c>
      <c r="AF317" s="14">
        <f t="shared" si="147"/>
        <v>1.5044252838197965E-2</v>
      </c>
      <c r="AG317" s="14">
        <f t="shared" si="148"/>
        <v>46.99553269305386</v>
      </c>
      <c r="AH317" s="14">
        <f t="shared" si="121"/>
        <v>187.67118711966339</v>
      </c>
    </row>
    <row r="318" spans="4:34" x14ac:dyDescent="0.3">
      <c r="D318" s="10">
        <f t="shared" si="149"/>
        <v>41956</v>
      </c>
      <c r="E318" s="11">
        <f t="shared" si="122"/>
        <v>0.5</v>
      </c>
      <c r="F318" s="12">
        <f t="shared" si="123"/>
        <v>2456974.6666666665</v>
      </c>
      <c r="G318" s="13">
        <f t="shared" si="124"/>
        <v>0.14865617157197841</v>
      </c>
      <c r="I318" s="14">
        <f t="shared" si="125"/>
        <v>232.20308327209568</v>
      </c>
      <c r="J318" s="14">
        <f t="shared" si="126"/>
        <v>5709.0101029419557</v>
      </c>
      <c r="K318" s="14">
        <f t="shared" si="127"/>
        <v>1.6702382140615743E-2</v>
      </c>
      <c r="L318" s="14">
        <f t="shared" si="128"/>
        <v>-1.5068302945301821</v>
      </c>
      <c r="M318" s="14">
        <f t="shared" si="129"/>
        <v>230.69625297756551</v>
      </c>
      <c r="N318" s="14">
        <f t="shared" si="130"/>
        <v>5707.5032726474255</v>
      </c>
      <c r="O318" s="14">
        <f t="shared" si="131"/>
        <v>0.98965868120968004</v>
      </c>
      <c r="P318" s="14">
        <f t="shared" si="132"/>
        <v>230.69200184281976</v>
      </c>
      <c r="Q318" s="14">
        <f t="shared" si="133"/>
        <v>23.437357959512649</v>
      </c>
      <c r="R318" s="14">
        <f t="shared" si="134"/>
        <v>23.434916696127015</v>
      </c>
      <c r="S318" s="14">
        <f t="shared" si="135"/>
        <v>-131.74348229331338</v>
      </c>
      <c r="T318" s="14">
        <f t="shared" si="136"/>
        <v>-17.922277187393831</v>
      </c>
      <c r="U318" s="14">
        <f t="shared" si="137"/>
        <v>4.3018011197767506E-2</v>
      </c>
      <c r="V318" s="14">
        <f t="shared" si="138"/>
        <v>15.805543957545595</v>
      </c>
      <c r="W318" s="14">
        <f t="shared" si="139"/>
        <v>82.28886578189136</v>
      </c>
      <c r="X318" s="11">
        <f t="shared" si="140"/>
        <v>0.48485726114059341</v>
      </c>
      <c r="Y318" s="11">
        <f t="shared" si="141"/>
        <v>0.25627707841311737</v>
      </c>
      <c r="Z318" s="11">
        <f t="shared" si="142"/>
        <v>0.71343744386806929</v>
      </c>
      <c r="AA318" s="14">
        <f t="shared" si="143"/>
        <v>658.31092625513088</v>
      </c>
      <c r="AB318" s="14">
        <f t="shared" si="144"/>
        <v>741.80554395754552</v>
      </c>
      <c r="AC318" s="14">
        <f t="shared" si="145"/>
        <v>5.451385989386381</v>
      </c>
      <c r="AD318" s="14">
        <f t="shared" si="120"/>
        <v>43.282421409853924</v>
      </c>
      <c r="AE318" s="14">
        <f t="shared" si="146"/>
        <v>46.717578590146076</v>
      </c>
      <c r="AF318" s="14">
        <f t="shared" si="147"/>
        <v>1.518294957823719E-2</v>
      </c>
      <c r="AG318" s="14">
        <f t="shared" si="148"/>
        <v>46.732761539724315</v>
      </c>
      <c r="AH318" s="14">
        <f t="shared" si="121"/>
        <v>187.57613021509584</v>
      </c>
    </row>
    <row r="319" spans="4:34" x14ac:dyDescent="0.3">
      <c r="D319" s="10">
        <f t="shared" si="149"/>
        <v>41957</v>
      </c>
      <c r="E319" s="11">
        <f t="shared" si="122"/>
        <v>0.5</v>
      </c>
      <c r="F319" s="12">
        <f t="shared" si="123"/>
        <v>2456975.6666666665</v>
      </c>
      <c r="G319" s="13">
        <f t="shared" si="124"/>
        <v>0.14868355007984974</v>
      </c>
      <c r="I319" s="14">
        <f t="shared" si="125"/>
        <v>233.18873063472893</v>
      </c>
      <c r="J319" s="14">
        <f t="shared" si="126"/>
        <v>5709.9957032224293</v>
      </c>
      <c r="K319" s="14">
        <f t="shared" si="127"/>
        <v>1.6702380988673979E-2</v>
      </c>
      <c r="L319" s="14">
        <f t="shared" si="128"/>
        <v>-1.4860319875905925</v>
      </c>
      <c r="M319" s="14">
        <f t="shared" si="129"/>
        <v>231.70269864713833</v>
      </c>
      <c r="N319" s="14">
        <f t="shared" si="130"/>
        <v>5708.5096712348386</v>
      </c>
      <c r="O319" s="14">
        <f t="shared" si="131"/>
        <v>0.98943226639068171</v>
      </c>
      <c r="P319" s="14">
        <f t="shared" si="132"/>
        <v>231.69844329892166</v>
      </c>
      <c r="Q319" s="14">
        <f t="shared" si="133"/>
        <v>23.437357603477551</v>
      </c>
      <c r="R319" s="14">
        <f t="shared" si="134"/>
        <v>23.434915628927477</v>
      </c>
      <c r="S319" s="14">
        <f t="shared" si="135"/>
        <v>-130.72193497654263</v>
      </c>
      <c r="T319" s="14">
        <f t="shared" si="136"/>
        <v>-18.186099032018952</v>
      </c>
      <c r="U319" s="14">
        <f t="shared" si="137"/>
        <v>4.3018007168371453E-2</v>
      </c>
      <c r="V319" s="14">
        <f t="shared" si="138"/>
        <v>15.65974591529409</v>
      </c>
      <c r="W319" s="14">
        <f t="shared" si="139"/>
        <v>82.152763957137822</v>
      </c>
      <c r="X319" s="11">
        <f t="shared" si="140"/>
        <v>0.48495850978104582</v>
      </c>
      <c r="Y319" s="11">
        <f t="shared" si="141"/>
        <v>0.25675638767788522</v>
      </c>
      <c r="Z319" s="11">
        <f t="shared" si="142"/>
        <v>0.71316063188420642</v>
      </c>
      <c r="AA319" s="14">
        <f t="shared" si="143"/>
        <v>657.22211165710257</v>
      </c>
      <c r="AB319" s="14">
        <f t="shared" si="144"/>
        <v>741.65974591529402</v>
      </c>
      <c r="AC319" s="14">
        <f t="shared" si="145"/>
        <v>5.4149364788235061</v>
      </c>
      <c r="AD319" s="14">
        <f t="shared" si="120"/>
        <v>43.539853315443018</v>
      </c>
      <c r="AE319" s="14">
        <f t="shared" si="146"/>
        <v>46.460146684556982</v>
      </c>
      <c r="AF319" s="14">
        <f t="shared" si="147"/>
        <v>1.5319914915530515E-2</v>
      </c>
      <c r="AG319" s="14">
        <f t="shared" si="148"/>
        <v>46.475466599472512</v>
      </c>
      <c r="AH319" s="14">
        <f t="shared" si="121"/>
        <v>187.47817384697254</v>
      </c>
    </row>
    <row r="320" spans="4:34" x14ac:dyDescent="0.3">
      <c r="D320" s="10">
        <f t="shared" si="149"/>
        <v>41958</v>
      </c>
      <c r="E320" s="11">
        <f t="shared" si="122"/>
        <v>0.5</v>
      </c>
      <c r="F320" s="12">
        <f t="shared" si="123"/>
        <v>2456976.6666666665</v>
      </c>
      <c r="G320" s="13">
        <f t="shared" si="124"/>
        <v>0.14871092858772106</v>
      </c>
      <c r="I320" s="14">
        <f t="shared" si="125"/>
        <v>234.17437799736217</v>
      </c>
      <c r="J320" s="14">
        <f t="shared" si="126"/>
        <v>5710.9813035029028</v>
      </c>
      <c r="K320" s="14">
        <f t="shared" si="127"/>
        <v>1.6702379836732024E-2</v>
      </c>
      <c r="L320" s="14">
        <f t="shared" si="128"/>
        <v>-1.4647761612407642</v>
      </c>
      <c r="M320" s="14">
        <f t="shared" si="129"/>
        <v>232.70960183612141</v>
      </c>
      <c r="N320" s="14">
        <f t="shared" si="130"/>
        <v>5709.5165273416624</v>
      </c>
      <c r="O320" s="14">
        <f t="shared" si="131"/>
        <v>0.98920899497244907</v>
      </c>
      <c r="P320" s="14">
        <f t="shared" si="132"/>
        <v>232.70534227320832</v>
      </c>
      <c r="Q320" s="14">
        <f t="shared" si="133"/>
        <v>23.437357247442453</v>
      </c>
      <c r="R320" s="14">
        <f t="shared" si="134"/>
        <v>23.43491456381382</v>
      </c>
      <c r="S320" s="14">
        <f t="shared" si="135"/>
        <v>-129.69685794677684</v>
      </c>
      <c r="T320" s="14">
        <f t="shared" si="136"/>
        <v>-18.444620371614068</v>
      </c>
      <c r="U320" s="14">
        <f t="shared" si="137"/>
        <v>4.3018003146851197E-2</v>
      </c>
      <c r="V320" s="14">
        <f t="shared" si="138"/>
        <v>15.499689187509739</v>
      </c>
      <c r="W320" s="14">
        <f t="shared" si="139"/>
        <v>82.018973299136491</v>
      </c>
      <c r="X320" s="11">
        <f t="shared" si="140"/>
        <v>0.4850696602864516</v>
      </c>
      <c r="Y320" s="11">
        <f t="shared" si="141"/>
        <v>0.25723917889996134</v>
      </c>
      <c r="Z320" s="11">
        <f t="shared" si="142"/>
        <v>0.7129001416729418</v>
      </c>
      <c r="AA320" s="14">
        <f t="shared" si="143"/>
        <v>656.15178639309192</v>
      </c>
      <c r="AB320" s="14">
        <f t="shared" si="144"/>
        <v>741.49968918750983</v>
      </c>
      <c r="AC320" s="14">
        <f t="shared" si="145"/>
        <v>5.3749222968774575</v>
      </c>
      <c r="AD320" s="14">
        <f t="shared" si="120"/>
        <v>43.79171246141545</v>
      </c>
      <c r="AE320" s="14">
        <f t="shared" si="146"/>
        <v>46.20828753858455</v>
      </c>
      <c r="AF320" s="14">
        <f t="shared" si="147"/>
        <v>1.54550440542792E-2</v>
      </c>
      <c r="AG320" s="14">
        <f t="shared" si="148"/>
        <v>46.223742582638828</v>
      </c>
      <c r="AH320" s="14">
        <f t="shared" si="121"/>
        <v>187.37737899372524</v>
      </c>
    </row>
    <row r="321" spans="4:34" x14ac:dyDescent="0.3">
      <c r="D321" s="10">
        <f t="shared" si="149"/>
        <v>41959</v>
      </c>
      <c r="E321" s="11">
        <f t="shared" si="122"/>
        <v>0.5</v>
      </c>
      <c r="F321" s="12">
        <f t="shared" si="123"/>
        <v>2456977.6666666665</v>
      </c>
      <c r="G321" s="13">
        <f t="shared" si="124"/>
        <v>0.14873830709559238</v>
      </c>
      <c r="I321" s="14">
        <f t="shared" si="125"/>
        <v>235.16002535999542</v>
      </c>
      <c r="J321" s="14">
        <f t="shared" si="126"/>
        <v>5711.9669037833755</v>
      </c>
      <c r="K321" s="14">
        <f t="shared" si="127"/>
        <v>1.6702378684789881E-2</v>
      </c>
      <c r="L321" s="14">
        <f t="shared" si="128"/>
        <v>-1.4430689793808369</v>
      </c>
      <c r="M321" s="14">
        <f t="shared" si="129"/>
        <v>233.71695638061459</v>
      </c>
      <c r="N321" s="14">
        <f t="shared" si="130"/>
        <v>5710.5238348039948</v>
      </c>
      <c r="O321" s="14">
        <f t="shared" si="131"/>
        <v>0.98898893733558546</v>
      </c>
      <c r="P321" s="14">
        <f t="shared" si="132"/>
        <v>233.71269260178326</v>
      </c>
      <c r="Q321" s="14">
        <f t="shared" si="133"/>
        <v>23.437356891407351</v>
      </c>
      <c r="R321" s="14">
        <f t="shared" si="134"/>
        <v>23.434913500786646</v>
      </c>
      <c r="S321" s="14">
        <f t="shared" si="135"/>
        <v>-128.66826268979838</v>
      </c>
      <c r="T321" s="14">
        <f t="shared" si="136"/>
        <v>-18.697733131952077</v>
      </c>
      <c r="U321" s="14">
        <f t="shared" si="137"/>
        <v>4.3017999133209021E-2</v>
      </c>
      <c r="V321" s="14">
        <f t="shared" si="138"/>
        <v>15.325436006226898</v>
      </c>
      <c r="W321" s="14">
        <f t="shared" si="139"/>
        <v>81.887567739282957</v>
      </c>
      <c r="X321" s="11">
        <f t="shared" si="140"/>
        <v>0.48519066944012018</v>
      </c>
      <c r="Y321" s="11">
        <f t="shared" si="141"/>
        <v>0.25772520349766753</v>
      </c>
      <c r="Z321" s="11">
        <f t="shared" si="142"/>
        <v>0.71265613538257289</v>
      </c>
      <c r="AA321" s="14">
        <f t="shared" si="143"/>
        <v>655.10054191426366</v>
      </c>
      <c r="AB321" s="14">
        <f t="shared" si="144"/>
        <v>741.32543600622694</v>
      </c>
      <c r="AC321" s="14">
        <f t="shared" si="145"/>
        <v>5.3313590015567343</v>
      </c>
      <c r="AD321" s="14">
        <f t="shared" si="120"/>
        <v>44.037905574820421</v>
      </c>
      <c r="AE321" s="14">
        <f t="shared" si="146"/>
        <v>45.962094425179579</v>
      </c>
      <c r="AF321" s="14">
        <f t="shared" si="147"/>
        <v>1.558823081327795E-2</v>
      </c>
      <c r="AG321" s="14">
        <f t="shared" si="148"/>
        <v>45.977682655992858</v>
      </c>
      <c r="AH321" s="14">
        <f t="shared" si="121"/>
        <v>187.27380834201426</v>
      </c>
    </row>
    <row r="322" spans="4:34" x14ac:dyDescent="0.3">
      <c r="D322" s="10">
        <f t="shared" si="149"/>
        <v>41960</v>
      </c>
      <c r="E322" s="11">
        <f t="shared" si="122"/>
        <v>0.5</v>
      </c>
      <c r="F322" s="12">
        <f t="shared" si="123"/>
        <v>2456978.6666666665</v>
      </c>
      <c r="G322" s="13">
        <f t="shared" si="124"/>
        <v>0.1487656856034637</v>
      </c>
      <c r="I322" s="14">
        <f t="shared" si="125"/>
        <v>236.14567272262957</v>
      </c>
      <c r="J322" s="14">
        <f t="shared" si="126"/>
        <v>5712.9525040638491</v>
      </c>
      <c r="K322" s="14">
        <f t="shared" si="127"/>
        <v>1.6702377532847545E-2</v>
      </c>
      <c r="L322" s="14">
        <f t="shared" si="128"/>
        <v>-1.4209167612375271</v>
      </c>
      <c r="M322" s="14">
        <f t="shared" si="129"/>
        <v>234.72475596139205</v>
      </c>
      <c r="N322" s="14">
        <f t="shared" si="130"/>
        <v>5711.531587302612</v>
      </c>
      <c r="O322" s="14">
        <f t="shared" si="131"/>
        <v>0.98877216293996484</v>
      </c>
      <c r="P322" s="14">
        <f t="shared" si="132"/>
        <v>234.72048796542424</v>
      </c>
      <c r="Q322" s="14">
        <f t="shared" si="133"/>
        <v>23.437356535372253</v>
      </c>
      <c r="R322" s="14">
        <f t="shared" si="134"/>
        <v>23.434912439846567</v>
      </c>
      <c r="S322" s="14">
        <f t="shared" si="135"/>
        <v>-127.63616510012318</v>
      </c>
      <c r="T322" s="14">
        <f t="shared" si="136"/>
        <v>-18.945330169453111</v>
      </c>
      <c r="U322" s="14">
        <f t="shared" si="137"/>
        <v>4.3017995127447237E-2</v>
      </c>
      <c r="V322" s="14">
        <f t="shared" si="138"/>
        <v>15.137067166556983</v>
      </c>
      <c r="W322" s="14">
        <f t="shared" si="139"/>
        <v>81.758621798105878</v>
      </c>
      <c r="X322" s="11">
        <f t="shared" si="140"/>
        <v>0.48532148113433543</v>
      </c>
      <c r="Y322" s="11">
        <f t="shared" si="141"/>
        <v>0.25821419836181908</v>
      </c>
      <c r="Z322" s="11">
        <f t="shared" si="142"/>
        <v>0.71242876390685173</v>
      </c>
      <c r="AA322" s="14">
        <f t="shared" si="143"/>
        <v>654.06897438484702</v>
      </c>
      <c r="AB322" s="14">
        <f t="shared" si="144"/>
        <v>741.13706716655702</v>
      </c>
      <c r="AC322" s="14">
        <f t="shared" si="145"/>
        <v>5.2842667916392543</v>
      </c>
      <c r="AD322" s="14">
        <f t="shared" ref="AD322:AD366" si="150">DEGREES(ACOS(SIN(RADIANS($B$2))*SIN(RADIANS(T322))+COS(RADIANS($B$2))*COS(RADIANS(T322))*COS(RADIANS(AC322))))</f>
        <v>44.278340979285154</v>
      </c>
      <c r="AE322" s="14">
        <f t="shared" si="146"/>
        <v>45.721659020714846</v>
      </c>
      <c r="AF322" s="14">
        <f t="shared" si="147"/>
        <v>1.5719367776179459E-2</v>
      </c>
      <c r="AG322" s="14">
        <f t="shared" si="148"/>
        <v>45.737378388491024</v>
      </c>
      <c r="AH322" s="14">
        <f t="shared" ref="AH322:AH366" si="151">IF(AC322&gt;0,MOD(DEGREES(ACOS(((SIN(RADIANS($B$2))*COS(RADIANS(AD322)))-SIN(RADIANS(T322)))/(COS(RADIANS($B$2))*SIN(RADIANS(AD322)))))+180,360),MOD(540-DEGREES(ACOS(((SIN(RADIANS($B$2))*COS(RADIANS(AD322)))-SIN(RADIANS(T322)))/(COS(RADIANS($B$2))*SIN(RADIANS(AD322))))),360))</f>
        <v>187.16752624301216</v>
      </c>
    </row>
    <row r="323" spans="4:34" x14ac:dyDescent="0.3">
      <c r="D323" s="10">
        <f t="shared" si="149"/>
        <v>41961</v>
      </c>
      <c r="E323" s="11">
        <f t="shared" ref="E323:E367" si="152">$B$5</f>
        <v>0.5</v>
      </c>
      <c r="F323" s="12">
        <f t="shared" ref="F323:F367" si="153">D323+2415018.5+E323-$B$4/24</f>
        <v>2456979.6666666665</v>
      </c>
      <c r="G323" s="13">
        <f t="shared" ref="G323:G366" si="154">(F323-2451545)/36525</f>
        <v>0.14879306411133503</v>
      </c>
      <c r="I323" s="14">
        <f t="shared" ref="I323:I366" si="155">MOD(280.46646+G323*(36000.76983 + G323*0.0003032),360)</f>
        <v>237.13132008526372</v>
      </c>
      <c r="J323" s="14">
        <f t="shared" ref="J323:J366" si="156">357.52911+G323*(35999.05029 - 0.0001537*G323)</f>
        <v>5713.9381043443227</v>
      </c>
      <c r="K323" s="14">
        <f t="shared" ref="K323:K367" si="157">0.016708634-G323*(0.000042037+0.0000001267*G323)</f>
        <v>1.6702376380905021E-2</v>
      </c>
      <c r="L323" s="14">
        <f t="shared" ref="L323:L366" si="158">SIN(RADIANS(J323))*(1.914602-G323*(0.004817+0.000014*G323))+SIN(RADIANS(2*J323))*(0.019993-0.000101*G323)+SIN(RADIANS(3*J323))*0.000289</f>
        <v>-1.3983259796604945</v>
      </c>
      <c r="M323" s="14">
        <f t="shared" ref="M323:M366" si="159">I323+L323</f>
        <v>235.73299410560324</v>
      </c>
      <c r="N323" s="14">
        <f t="shared" ref="N323:N366" si="160">J323+L323</f>
        <v>5712.5397783646622</v>
      </c>
      <c r="O323" s="14">
        <f t="shared" ref="O323:O366" si="161">(1.000001018*(1-K323*K323))/(1+K323*COS(RADIANS(N323)))</f>
        <v>0.98855874029886481</v>
      </c>
      <c r="P323" s="14">
        <f t="shared" ref="P323:P366" si="162">M323-0.00569-0.00478*SIN(RADIANS(125.04-1934.136*G323))</f>
        <v>235.72872189128429</v>
      </c>
      <c r="Q323" s="14">
        <f t="shared" ref="Q323:Q366" si="163">23+(26+((21.448-G323*(46.815+G323*(0.00059-G323*0.001813))))/60)/60</f>
        <v>23.437356179337154</v>
      </c>
      <c r="R323" s="14">
        <f t="shared" ref="R323:R366" si="164">Q323+0.00256*COS(RADIANS(125.04-1934.136*G323))</f>
        <v>23.434911380994176</v>
      </c>
      <c r="S323" s="14">
        <f t="shared" ref="S323:S367" si="165">DEGREES(ATAN2(COS(RADIANS(P323)),COS(RADIANS(R323))*SIN(RADIANS(P323))))</f>
        <v>-126.60058555218076</v>
      </c>
      <c r="T323" s="14">
        <f t="shared" ref="T323:T366" si="166">DEGREES(ASIN(SIN(RADIANS(R323))*SIN(RADIANS(P323))))</f>
        <v>-19.187305370029875</v>
      </c>
      <c r="U323" s="14">
        <f t="shared" ref="U323:U366" si="167">TAN(RADIANS(R323/2))*TAN(RADIANS(R323/2))</f>
        <v>4.3017991129568077E-2</v>
      </c>
      <c r="V323" s="14">
        <f t="shared" ref="V323:V366" si="168">4*DEGREES(U323*SIN(2*RADIANS(I323))-2*K323*SIN(RADIANS(J323))+4*K323*U323*SIN(RADIANS(J323))*COS(2*RADIANS(I323))-0.5*U323*U323*SIN(4*RADIANS(I323))-1.25*K323*K323*SIN(2*RADIANS(J323)))</f>
        <v>14.934682176593252</v>
      </c>
      <c r="W323" s="14">
        <f t="shared" ref="W323:W367" si="169">DEGREES(ACOS(COS(RADIANS(90.833))/(COS(RADIANS($B$2))*COS(RADIANS(T323)))-TAN(RADIANS($B$2))*TAN(RADIANS(T323))))</f>
        <v>81.632210484327359</v>
      </c>
      <c r="X323" s="11">
        <f t="shared" ref="X323:X367" si="170">(720-4*$B$3-V323+$B$4*60)/1440</f>
        <v>0.48546202626625468</v>
      </c>
      <c r="Y323" s="11">
        <f t="shared" ref="Y323:Y367" si="171">(X323*1440-W323*4)/1440</f>
        <v>0.25870588603201206</v>
      </c>
      <c r="Z323" s="11">
        <f t="shared" ref="Z323:Z367" si="172">(X323*1440+W323*4)/1440</f>
        <v>0.7122181665004973</v>
      </c>
      <c r="AA323" s="14">
        <f t="shared" ref="AA323:AA366" si="173">8*W323</f>
        <v>653.05768387461887</v>
      </c>
      <c r="AB323" s="14">
        <f t="shared" ref="AB323:AB367" si="174">MOD(E323*1440+V323+4*$B$3-60*$B$4,1440)</f>
        <v>740.93468217659324</v>
      </c>
      <c r="AC323" s="14">
        <f t="shared" ref="AC323:AC366" si="175">IF(AB323/4&lt;0,AB323/4+180,AB323/4-180)</f>
        <v>5.2336705441483105</v>
      </c>
      <c r="AD323" s="14">
        <f t="shared" si="150"/>
        <v>44.512928649494498</v>
      </c>
      <c r="AE323" s="14">
        <f t="shared" ref="AE323:AE366" si="176">90-AD323</f>
        <v>45.487071350505502</v>
      </c>
      <c r="AF323" s="14">
        <f t="shared" ref="AF323:AF366" si="177">IF(AE323&gt;85,0,IF(AE323&gt;5,58.1/TAN(RADIANS(AE323))-0.07/POWER(TAN(RADIANS(AE323)),3)+0.000086/POWER(TAN(RADIANS(AE323)),5),IF(AE323&gt;-0.575,1735+AE323*(-518.2+AE323*(103.4+AE323*(-12.79+AE323*0.711))),-20.772/TAN(RADIANS(AE323)))))/3600</f>
        <v>1.5848346453331431E-2</v>
      </c>
      <c r="AG323" s="14">
        <f t="shared" ref="AG323:AG366" si="178">AE323+AF323</f>
        <v>45.502919696958834</v>
      </c>
      <c r="AH323" s="14">
        <f t="shared" si="151"/>
        <v>187.05859866566627</v>
      </c>
    </row>
    <row r="324" spans="4:34" x14ac:dyDescent="0.3">
      <c r="D324" s="10">
        <f t="shared" ref="D324:D367" si="179">D323+1</f>
        <v>41962</v>
      </c>
      <c r="E324" s="11">
        <f t="shared" si="152"/>
        <v>0.5</v>
      </c>
      <c r="F324" s="12">
        <f t="shared" si="153"/>
        <v>2456980.6666666665</v>
      </c>
      <c r="G324" s="13">
        <f t="shared" si="154"/>
        <v>0.14882044261920635</v>
      </c>
      <c r="I324" s="14">
        <f t="shared" si="155"/>
        <v>238.11696744789879</v>
      </c>
      <c r="J324" s="14">
        <f t="shared" si="156"/>
        <v>5714.9237046247945</v>
      </c>
      <c r="K324" s="14">
        <f t="shared" si="157"/>
        <v>1.6702375228962309E-2</v>
      </c>
      <c r="L324" s="14">
        <f t="shared" si="158"/>
        <v>-1.3753032593455672</v>
      </c>
      <c r="M324" s="14">
        <f t="shared" si="159"/>
        <v>236.74166418855322</v>
      </c>
      <c r="N324" s="14">
        <f t="shared" si="160"/>
        <v>5713.5484013654486</v>
      </c>
      <c r="O324" s="14">
        <f t="shared" si="161"/>
        <v>0.98834873695333447</v>
      </c>
      <c r="P324" s="14">
        <f t="shared" si="162"/>
        <v>236.73738775467208</v>
      </c>
      <c r="Q324" s="14">
        <f t="shared" si="163"/>
        <v>23.437355823302056</v>
      </c>
      <c r="R324" s="14">
        <f t="shared" si="164"/>
        <v>23.434910324230081</v>
      </c>
      <c r="S324" s="14">
        <f t="shared" si="165"/>
        <v>-125.56154896468784</v>
      </c>
      <c r="T324" s="14">
        <f t="shared" si="166"/>
        <v>-19.423553750660361</v>
      </c>
      <c r="U324" s="14">
        <f t="shared" si="167"/>
        <v>4.3017987139573846E-2</v>
      </c>
      <c r="V324" s="14">
        <f t="shared" si="168"/>
        <v>14.71839937155797</v>
      </c>
      <c r="W324" s="14">
        <f t="shared" si="169"/>
        <v>81.508409187251075</v>
      </c>
      <c r="X324" s="11">
        <f t="shared" si="170"/>
        <v>0.48561222265864029</v>
      </c>
      <c r="Y324" s="11">
        <f t="shared" si="171"/>
        <v>0.25919997491627617</v>
      </c>
      <c r="Z324" s="11">
        <f t="shared" si="172"/>
        <v>0.71202447040100436</v>
      </c>
      <c r="AA324" s="14">
        <f t="shared" si="173"/>
        <v>652.0672734980086</v>
      </c>
      <c r="AB324" s="14">
        <f t="shared" si="174"/>
        <v>740.71839937155801</v>
      </c>
      <c r="AC324" s="14">
        <f t="shared" si="175"/>
        <v>5.1795998428895018</v>
      </c>
      <c r="AD324" s="14">
        <f t="shared" si="150"/>
        <v>44.741580265767645</v>
      </c>
      <c r="AE324" s="14">
        <f t="shared" si="176"/>
        <v>45.258419734232355</v>
      </c>
      <c r="AF324" s="14">
        <f t="shared" si="177"/>
        <v>1.597505745513807E-2</v>
      </c>
      <c r="AG324" s="14">
        <f t="shared" si="178"/>
        <v>45.274394791687492</v>
      </c>
      <c r="AH324" s="14">
        <f t="shared" si="151"/>
        <v>186.94709314717917</v>
      </c>
    </row>
    <row r="325" spans="4:34" x14ac:dyDescent="0.3">
      <c r="D325" s="10">
        <f t="shared" si="179"/>
        <v>41963</v>
      </c>
      <c r="E325" s="11">
        <f t="shared" si="152"/>
        <v>0.5</v>
      </c>
      <c r="F325" s="12">
        <f t="shared" si="153"/>
        <v>2456981.6666666665</v>
      </c>
      <c r="G325" s="13">
        <f t="shared" si="154"/>
        <v>0.14884782112707765</v>
      </c>
      <c r="I325" s="14">
        <f t="shared" si="155"/>
        <v>239.10261481053385</v>
      </c>
      <c r="J325" s="14">
        <f t="shared" si="156"/>
        <v>5715.9093049052663</v>
      </c>
      <c r="K325" s="14">
        <f t="shared" si="157"/>
        <v>1.6702374077019404E-2</v>
      </c>
      <c r="L325" s="14">
        <f t="shared" si="158"/>
        <v>-1.3518553749851721</v>
      </c>
      <c r="M325" s="14">
        <f t="shared" si="159"/>
        <v>237.75075943554867</v>
      </c>
      <c r="N325" s="14">
        <f t="shared" si="160"/>
        <v>5714.5574495302808</v>
      </c>
      <c r="O325" s="14">
        <f t="shared" si="161"/>
        <v>0.98814221944680969</v>
      </c>
      <c r="P325" s="14">
        <f t="shared" si="162"/>
        <v>237.74647878089795</v>
      </c>
      <c r="Q325" s="14">
        <f t="shared" si="163"/>
        <v>23.437355467266958</v>
      </c>
      <c r="R325" s="14">
        <f t="shared" si="164"/>
        <v>23.434909269554876</v>
      </c>
      <c r="S325" s="14">
        <f t="shared" si="165"/>
        <v>-124.5190848576655</v>
      </c>
      <c r="T325" s="14">
        <f t="shared" si="166"/>
        <v>-19.653971563519196</v>
      </c>
      <c r="U325" s="14">
        <f t="shared" si="167"/>
        <v>4.3017983157466771E-2</v>
      </c>
      <c r="V325" s="14">
        <f t="shared" si="168"/>
        <v>14.488355991119569</v>
      </c>
      <c r="W325" s="14">
        <f t="shared" si="169"/>
        <v>81.387293562583068</v>
      </c>
      <c r="X325" s="11">
        <f t="shared" si="170"/>
        <v>0.48577197500616698</v>
      </c>
      <c r="Y325" s="11">
        <f t="shared" si="171"/>
        <v>0.25969615955454733</v>
      </c>
      <c r="Z325" s="11">
        <f t="shared" si="172"/>
        <v>0.71184779045778668</v>
      </c>
      <c r="AA325" s="14">
        <f t="shared" si="173"/>
        <v>651.09834850066454</v>
      </c>
      <c r="AB325" s="14">
        <f t="shared" si="174"/>
        <v>740.48835599111953</v>
      </c>
      <c r="AC325" s="14">
        <f t="shared" si="175"/>
        <v>5.1220889977798834</v>
      </c>
      <c r="AD325" s="14">
        <f t="shared" si="150"/>
        <v>44.964209268734912</v>
      </c>
      <c r="AE325" s="14">
        <f t="shared" si="176"/>
        <v>45.035790731265088</v>
      </c>
      <c r="AF325" s="14">
        <f t="shared" si="177"/>
        <v>1.6099390676823359E-2</v>
      </c>
      <c r="AG325" s="14">
        <f t="shared" si="178"/>
        <v>45.051890121941909</v>
      </c>
      <c r="AH325" s="14">
        <f t="shared" si="151"/>
        <v>186.83307874097844</v>
      </c>
    </row>
    <row r="326" spans="4:34" x14ac:dyDescent="0.3">
      <c r="D326" s="10">
        <f t="shared" si="179"/>
        <v>41964</v>
      </c>
      <c r="E326" s="11">
        <f t="shared" si="152"/>
        <v>0.5</v>
      </c>
      <c r="F326" s="12">
        <f t="shared" si="153"/>
        <v>2456982.6666666665</v>
      </c>
      <c r="G326" s="13">
        <f t="shared" si="154"/>
        <v>0.14887519963494897</v>
      </c>
      <c r="I326" s="14">
        <f t="shared" si="155"/>
        <v>240.088262173168</v>
      </c>
      <c r="J326" s="14">
        <f t="shared" si="156"/>
        <v>5716.894905185738</v>
      </c>
      <c r="K326" s="14">
        <f t="shared" si="157"/>
        <v>1.6702372925076311E-2</v>
      </c>
      <c r="L326" s="14">
        <f t="shared" si="158"/>
        <v>-1.3279892493464431</v>
      </c>
      <c r="M326" s="14">
        <f t="shared" si="159"/>
        <v>238.76027292382156</v>
      </c>
      <c r="N326" s="14">
        <f t="shared" si="160"/>
        <v>5715.5669159363915</v>
      </c>
      <c r="O326" s="14">
        <f t="shared" si="161"/>
        <v>0.98793925329999599</v>
      </c>
      <c r="P326" s="14">
        <f t="shared" si="162"/>
        <v>238.75598804719738</v>
      </c>
      <c r="Q326" s="14">
        <f t="shared" si="163"/>
        <v>23.437355111231856</v>
      </c>
      <c r="R326" s="14">
        <f t="shared" si="164"/>
        <v>23.434908216969156</v>
      </c>
      <c r="S326" s="14">
        <f t="shared" si="165"/>
        <v>-123.47322740152497</v>
      </c>
      <c r="T326" s="14">
        <f t="shared" si="166"/>
        <v>-19.878456402486961</v>
      </c>
      <c r="U326" s="14">
        <f t="shared" si="167"/>
        <v>4.3017979183249101E-2</v>
      </c>
      <c r="V326" s="14">
        <f t="shared" si="168"/>
        <v>14.244708218912974</v>
      </c>
      <c r="W326" s="14">
        <f t="shared" si="169"/>
        <v>81.26893941182945</v>
      </c>
      <c r="X326" s="11">
        <f t="shared" si="170"/>
        <v>0.48594117484797711</v>
      </c>
      <c r="Y326" s="11">
        <f t="shared" si="171"/>
        <v>0.26019412092622868</v>
      </c>
      <c r="Z326" s="11">
        <f t="shared" si="172"/>
        <v>0.71168822876972559</v>
      </c>
      <c r="AA326" s="14">
        <f t="shared" si="173"/>
        <v>650.1515152946356</v>
      </c>
      <c r="AB326" s="14">
        <f t="shared" si="174"/>
        <v>740.24470821891282</v>
      </c>
      <c r="AC326" s="14">
        <f t="shared" si="175"/>
        <v>5.0611770547282049</v>
      </c>
      <c r="AD326" s="14">
        <f t="shared" si="150"/>
        <v>45.180730914119039</v>
      </c>
      <c r="AE326" s="14">
        <f t="shared" si="176"/>
        <v>44.819269085880961</v>
      </c>
      <c r="AF326" s="14">
        <f t="shared" si="177"/>
        <v>1.6221235494398415E-2</v>
      </c>
      <c r="AG326" s="14">
        <f t="shared" si="178"/>
        <v>44.83549032137536</v>
      </c>
      <c r="AH326" s="14">
        <f t="shared" si="151"/>
        <v>186.71662596244732</v>
      </c>
    </row>
    <row r="327" spans="4:34" x14ac:dyDescent="0.3">
      <c r="D327" s="10">
        <f t="shared" si="179"/>
        <v>41965</v>
      </c>
      <c r="E327" s="11">
        <f t="shared" si="152"/>
        <v>0.5</v>
      </c>
      <c r="F327" s="12">
        <f t="shared" si="153"/>
        <v>2456983.6666666665</v>
      </c>
      <c r="G327" s="13">
        <f t="shared" si="154"/>
        <v>0.14890257814282029</v>
      </c>
      <c r="I327" s="14">
        <f t="shared" si="155"/>
        <v>241.07390953580489</v>
      </c>
      <c r="J327" s="14">
        <f t="shared" si="156"/>
        <v>5717.8805054662098</v>
      </c>
      <c r="K327" s="14">
        <f t="shared" si="157"/>
        <v>1.6702371773133027E-2</v>
      </c>
      <c r="L327" s="14">
        <f t="shared" si="158"/>
        <v>-1.3037119512773017</v>
      </c>
      <c r="M327" s="14">
        <f t="shared" si="159"/>
        <v>239.77019758452758</v>
      </c>
      <c r="N327" s="14">
        <f t="shared" si="160"/>
        <v>5716.5767935149324</v>
      </c>
      <c r="O327" s="14">
        <f t="shared" si="161"/>
        <v>0.98773990298602987</v>
      </c>
      <c r="P327" s="14">
        <f t="shared" si="162"/>
        <v>239.76590848472972</v>
      </c>
      <c r="Q327" s="14">
        <f t="shared" si="163"/>
        <v>23.437354755196758</v>
      </c>
      <c r="R327" s="14">
        <f t="shared" si="164"/>
        <v>23.434907166473522</v>
      </c>
      <c r="S327" s="14">
        <f t="shared" si="165"/>
        <v>-122.42401545766847</v>
      </c>
      <c r="T327" s="14">
        <f t="shared" si="166"/>
        <v>-20.096907311834055</v>
      </c>
      <c r="U327" s="14">
        <f t="shared" si="167"/>
        <v>4.3017975216923118E-2</v>
      </c>
      <c r="V327" s="14">
        <f t="shared" si="168"/>
        <v>13.987631183409215</v>
      </c>
      <c r="W327" s="14">
        <f t="shared" si="169"/>
        <v>81.153422555463607</v>
      </c>
      <c r="X327" s="11">
        <f t="shared" si="170"/>
        <v>0.48611970056707693</v>
      </c>
      <c r="Y327" s="11">
        <f t="shared" si="171"/>
        <v>0.26069352680190022</v>
      </c>
      <c r="Z327" s="11">
        <f t="shared" si="172"/>
        <v>0.71154587433225358</v>
      </c>
      <c r="AA327" s="14">
        <f t="shared" si="173"/>
        <v>649.22738044370885</v>
      </c>
      <c r="AB327" s="14">
        <f t="shared" si="174"/>
        <v>739.98763118340912</v>
      </c>
      <c r="AC327" s="14">
        <f t="shared" si="175"/>
        <v>4.9969077958522803</v>
      </c>
      <c r="AD327" s="14">
        <f t="shared" si="150"/>
        <v>45.391062327616723</v>
      </c>
      <c r="AE327" s="14">
        <f t="shared" si="176"/>
        <v>44.608937672383277</v>
      </c>
      <c r="AF327" s="14">
        <f t="shared" si="177"/>
        <v>1.6340480971551552E-2</v>
      </c>
      <c r="AG327" s="14">
        <f t="shared" si="178"/>
        <v>44.625278153354827</v>
      </c>
      <c r="AH327" s="14">
        <f t="shared" si="151"/>
        <v>186.59780673270626</v>
      </c>
    </row>
    <row r="328" spans="4:34" x14ac:dyDescent="0.3">
      <c r="D328" s="10">
        <f t="shared" si="179"/>
        <v>41966</v>
      </c>
      <c r="E328" s="11">
        <f t="shared" si="152"/>
        <v>0.5</v>
      </c>
      <c r="F328" s="12">
        <f t="shared" si="153"/>
        <v>2456984.6666666665</v>
      </c>
      <c r="G328" s="13">
        <f t="shared" si="154"/>
        <v>0.14892995665069161</v>
      </c>
      <c r="I328" s="14">
        <f t="shared" si="155"/>
        <v>242.05955689844177</v>
      </c>
      <c r="J328" s="14">
        <f t="shared" si="156"/>
        <v>5718.8661057466816</v>
      </c>
      <c r="K328" s="14">
        <f t="shared" si="157"/>
        <v>1.6702370621189552E-2</v>
      </c>
      <c r="L328" s="14">
        <f t="shared" si="158"/>
        <v>-1.2790306936407441</v>
      </c>
      <c r="M328" s="14">
        <f t="shared" si="159"/>
        <v>240.78052620480102</v>
      </c>
      <c r="N328" s="14">
        <f t="shared" si="160"/>
        <v>5717.5870750530412</v>
      </c>
      <c r="O328" s="14">
        <f t="shared" si="161"/>
        <v>0.98754423190593177</v>
      </c>
      <c r="P328" s="14">
        <f t="shared" si="162"/>
        <v>240.77623288063288</v>
      </c>
      <c r="Q328" s="14">
        <f t="shared" si="163"/>
        <v>23.437354399161659</v>
      </c>
      <c r="R328" s="14">
        <f t="shared" si="164"/>
        <v>23.434906118068564</v>
      </c>
      <c r="S328" s="14">
        <f t="shared" si="165"/>
        <v>-121.37149261007973</v>
      </c>
      <c r="T328" s="14">
        <f t="shared" si="166"/>
        <v>-20.309224896854161</v>
      </c>
      <c r="U328" s="14">
        <f t="shared" si="167"/>
        <v>4.3017971258491029E-2</v>
      </c>
      <c r="V328" s="14">
        <f t="shared" si="168"/>
        <v>13.717318919400983</v>
      </c>
      <c r="W328" s="14">
        <f t="shared" si="169"/>
        <v>81.04081870010377</v>
      </c>
      <c r="X328" s="11">
        <f t="shared" si="170"/>
        <v>0.48630741741708261</v>
      </c>
      <c r="Y328" s="11">
        <f t="shared" si="171"/>
        <v>0.2611940321390166</v>
      </c>
      <c r="Z328" s="11">
        <f t="shared" si="172"/>
        <v>0.71142080269514862</v>
      </c>
      <c r="AA328" s="14">
        <f t="shared" si="173"/>
        <v>648.32654960083016</v>
      </c>
      <c r="AB328" s="14">
        <f t="shared" si="174"/>
        <v>739.7173189194009</v>
      </c>
      <c r="AC328" s="14">
        <f t="shared" si="175"/>
        <v>4.9293297298502239</v>
      </c>
      <c r="AD328" s="14">
        <f t="shared" si="150"/>
        <v>45.595122559866638</v>
      </c>
      <c r="AE328" s="14">
        <f t="shared" si="176"/>
        <v>44.404877440133362</v>
      </c>
      <c r="AF328" s="14">
        <f t="shared" si="177"/>
        <v>1.6457016077091467E-2</v>
      </c>
      <c r="AG328" s="14">
        <f t="shared" si="178"/>
        <v>44.421334456210452</v>
      </c>
      <c r="AH328" s="14">
        <f t="shared" si="151"/>
        <v>186.47669432074704</v>
      </c>
    </row>
    <row r="329" spans="4:34" x14ac:dyDescent="0.3">
      <c r="D329" s="10">
        <f t="shared" si="179"/>
        <v>41967</v>
      </c>
      <c r="E329" s="11">
        <f t="shared" si="152"/>
        <v>0.5</v>
      </c>
      <c r="F329" s="12">
        <f t="shared" si="153"/>
        <v>2456985.6666666665</v>
      </c>
      <c r="G329" s="13">
        <f t="shared" si="154"/>
        <v>0.14895733515856294</v>
      </c>
      <c r="I329" s="14">
        <f t="shared" si="155"/>
        <v>243.04520426107865</v>
      </c>
      <c r="J329" s="14">
        <f t="shared" si="156"/>
        <v>5719.8517060271533</v>
      </c>
      <c r="K329" s="14">
        <f t="shared" si="157"/>
        <v>1.6702369469245887E-2</v>
      </c>
      <c r="L329" s="14">
        <f t="shared" si="158"/>
        <v>-1.2539528311780967</v>
      </c>
      <c r="M329" s="14">
        <f t="shared" si="159"/>
        <v>241.79125142990057</v>
      </c>
      <c r="N329" s="14">
        <f t="shared" si="160"/>
        <v>5718.5977531959752</v>
      </c>
      <c r="O329" s="14">
        <f t="shared" si="161"/>
        <v>0.98735230236436755</v>
      </c>
      <c r="P329" s="14">
        <f t="shared" si="162"/>
        <v>241.78695388016914</v>
      </c>
      <c r="Q329" s="14">
        <f t="shared" si="163"/>
        <v>23.437354043126561</v>
      </c>
      <c r="R329" s="14">
        <f t="shared" si="164"/>
        <v>23.434905071754873</v>
      </c>
      <c r="S329" s="14">
        <f t="shared" si="165"/>
        <v>-120.31570718733667</v>
      </c>
      <c r="T329" s="14">
        <f t="shared" si="166"/>
        <v>-20.515311436215473</v>
      </c>
      <c r="U329" s="14">
        <f t="shared" si="167"/>
        <v>4.3017967307955082E-2</v>
      </c>
      <c r="V329" s="14">
        <f t="shared" si="168"/>
        <v>13.433984289485908</v>
      </c>
      <c r="W329" s="14">
        <f t="shared" si="169"/>
        <v>80.931203299985441</v>
      </c>
      <c r="X329" s="11">
        <f t="shared" si="170"/>
        <v>0.48650417757674591</v>
      </c>
      <c r="Y329" s="11">
        <f t="shared" si="171"/>
        <v>0.26169527952123078</v>
      </c>
      <c r="Z329" s="11">
        <f t="shared" si="172"/>
        <v>0.71131307563226087</v>
      </c>
      <c r="AA329" s="14">
        <f t="shared" si="173"/>
        <v>647.44962639988353</v>
      </c>
      <c r="AB329" s="14">
        <f t="shared" si="174"/>
        <v>739.43398428948603</v>
      </c>
      <c r="AC329" s="14">
        <f t="shared" si="175"/>
        <v>4.8584960723715085</v>
      </c>
      <c r="AD329" s="14">
        <f t="shared" si="150"/>
        <v>45.792832641493881</v>
      </c>
      <c r="AE329" s="14">
        <f t="shared" si="176"/>
        <v>44.207167358506119</v>
      </c>
      <c r="AF329" s="14">
        <f t="shared" si="177"/>
        <v>1.657072991249061E-2</v>
      </c>
      <c r="AG329" s="14">
        <f t="shared" si="178"/>
        <v>44.223738088418607</v>
      </c>
      <c r="AH329" s="14">
        <f t="shared" si="151"/>
        <v>186.35336328421832</v>
      </c>
    </row>
    <row r="330" spans="4:34" x14ac:dyDescent="0.3">
      <c r="D330" s="10">
        <f t="shared" si="179"/>
        <v>41968</v>
      </c>
      <c r="E330" s="11">
        <f t="shared" si="152"/>
        <v>0.5</v>
      </c>
      <c r="F330" s="12">
        <f t="shared" si="153"/>
        <v>2456986.6666666665</v>
      </c>
      <c r="G330" s="13">
        <f t="shared" si="154"/>
        <v>0.14898471366643426</v>
      </c>
      <c r="I330" s="14">
        <f t="shared" si="155"/>
        <v>244.03085162371644</v>
      </c>
      <c r="J330" s="14">
        <f t="shared" si="156"/>
        <v>5720.8373063076233</v>
      </c>
      <c r="K330" s="14">
        <f t="shared" si="157"/>
        <v>1.6702368317302034E-2</v>
      </c>
      <c r="L330" s="14">
        <f t="shared" si="158"/>
        <v>-1.2284858583015912</v>
      </c>
      <c r="M330" s="14">
        <f t="shared" si="159"/>
        <v>242.80236576541486</v>
      </c>
      <c r="N330" s="14">
        <f t="shared" si="160"/>
        <v>5719.6088204493217</v>
      </c>
      <c r="O330" s="14">
        <f t="shared" si="161"/>
        <v>0.98716417554573332</v>
      </c>
      <c r="P330" s="14">
        <f t="shared" si="162"/>
        <v>242.79806398893072</v>
      </c>
      <c r="Q330" s="14">
        <f t="shared" si="163"/>
        <v>23.437353687091463</v>
      </c>
      <c r="R330" s="14">
        <f t="shared" si="164"/>
        <v>23.434904027533037</v>
      </c>
      <c r="S330" s="14">
        <f t="shared" si="165"/>
        <v>-119.25671227456689</v>
      </c>
      <c r="T330" s="14">
        <f t="shared" si="166"/>
        <v>-20.715070995765181</v>
      </c>
      <c r="U330" s="14">
        <f t="shared" si="167"/>
        <v>4.3017963365317463E-2</v>
      </c>
      <c r="V330" s="14">
        <f t="shared" si="168"/>
        <v>13.137858865062807</v>
      </c>
      <c r="W330" s="14">
        <f t="shared" si="169"/>
        <v>80.824651413069688</v>
      </c>
      <c r="X330" s="11">
        <f t="shared" si="170"/>
        <v>0.48670982023259529</v>
      </c>
      <c r="Y330" s="11">
        <f t="shared" si="171"/>
        <v>0.26219689964073506</v>
      </c>
      <c r="Z330" s="11">
        <f t="shared" si="172"/>
        <v>0.71122274082445547</v>
      </c>
      <c r="AA330" s="14">
        <f t="shared" si="173"/>
        <v>646.5972113045575</v>
      </c>
      <c r="AB330" s="14">
        <f t="shared" si="174"/>
        <v>739.13785886506275</v>
      </c>
      <c r="AC330" s="14">
        <f t="shared" si="175"/>
        <v>4.7844647162656884</v>
      </c>
      <c r="AD330" s="14">
        <f t="shared" si="150"/>
        <v>45.984115638198013</v>
      </c>
      <c r="AE330" s="14">
        <f t="shared" si="176"/>
        <v>44.015884361801987</v>
      </c>
      <c r="AF330" s="14">
        <f t="shared" si="177"/>
        <v>1.6681511948975391E-2</v>
      </c>
      <c r="AG330" s="14">
        <f t="shared" si="178"/>
        <v>44.032565873750961</v>
      </c>
      <c r="AH330" s="14">
        <f t="shared" si="151"/>
        <v>186.22788940917599</v>
      </c>
    </row>
    <row r="331" spans="4:34" x14ac:dyDescent="0.3">
      <c r="D331" s="10">
        <f t="shared" si="179"/>
        <v>41969</v>
      </c>
      <c r="E331" s="11">
        <f t="shared" si="152"/>
        <v>0.5</v>
      </c>
      <c r="F331" s="12">
        <f t="shared" si="153"/>
        <v>2456987.6666666665</v>
      </c>
      <c r="G331" s="13">
        <f t="shared" si="154"/>
        <v>0.14901209217430558</v>
      </c>
      <c r="I331" s="14">
        <f t="shared" si="155"/>
        <v>245.01649898635424</v>
      </c>
      <c r="J331" s="14">
        <f t="shared" si="156"/>
        <v>5721.8229065880951</v>
      </c>
      <c r="K331" s="14">
        <f t="shared" si="157"/>
        <v>1.670236716535799E-2</v>
      </c>
      <c r="L331" s="14">
        <f t="shared" si="158"/>
        <v>-1.202637406816945</v>
      </c>
      <c r="M331" s="14">
        <f t="shared" si="159"/>
        <v>243.8138615795373</v>
      </c>
      <c r="N331" s="14">
        <f t="shared" si="160"/>
        <v>5720.6202691812778</v>
      </c>
      <c r="O331" s="14">
        <f t="shared" si="161"/>
        <v>0.9869799114905724</v>
      </c>
      <c r="P331" s="14">
        <f t="shared" si="162"/>
        <v>243.8095555751147</v>
      </c>
      <c r="Q331" s="14">
        <f t="shared" si="163"/>
        <v>23.437353331056364</v>
      </c>
      <c r="R331" s="14">
        <f t="shared" si="164"/>
        <v>23.434902985403646</v>
      </c>
      <c r="S331" s="14">
        <f t="shared" si="165"/>
        <v>-118.19456571484889</v>
      </c>
      <c r="T331" s="14">
        <f t="shared" si="166"/>
        <v>-20.90840954351409</v>
      </c>
      <c r="U331" s="14">
        <f t="shared" si="167"/>
        <v>4.3017959430580448E-2</v>
      </c>
      <c r="V331" s="14">
        <f t="shared" si="168"/>
        <v>12.829192766480654</v>
      </c>
      <c r="W331" s="14">
        <f t="shared" si="169"/>
        <v>80.721237552175054</v>
      </c>
      <c r="X331" s="11">
        <f t="shared" si="170"/>
        <v>0.48692417168994395</v>
      </c>
      <c r="Y331" s="11">
        <f t="shared" si="171"/>
        <v>0.26269851182279103</v>
      </c>
      <c r="Z331" s="11">
        <f t="shared" si="172"/>
        <v>0.71114983155709699</v>
      </c>
      <c r="AA331" s="14">
        <f t="shared" si="173"/>
        <v>645.76990041740044</v>
      </c>
      <c r="AB331" s="14">
        <f t="shared" si="174"/>
        <v>738.82919276648067</v>
      </c>
      <c r="AC331" s="14">
        <f t="shared" si="175"/>
        <v>4.7072981916201684</v>
      </c>
      <c r="AD331" s="14">
        <f t="shared" si="150"/>
        <v>46.168896705851409</v>
      </c>
      <c r="AE331" s="14">
        <f t="shared" si="176"/>
        <v>43.831103294148591</v>
      </c>
      <c r="AF331" s="14">
        <f t="shared" si="177"/>
        <v>1.6789252273520072E-2</v>
      </c>
      <c r="AG331" s="14">
        <f t="shared" si="178"/>
        <v>43.847892546422109</v>
      </c>
      <c r="AH331" s="14">
        <f t="shared" si="151"/>
        <v>186.10034964910702</v>
      </c>
    </row>
    <row r="332" spans="4:34" x14ac:dyDescent="0.3">
      <c r="D332" s="10">
        <f t="shared" si="179"/>
        <v>41970</v>
      </c>
      <c r="E332" s="11">
        <f t="shared" si="152"/>
        <v>0.5</v>
      </c>
      <c r="F332" s="12">
        <f t="shared" si="153"/>
        <v>2456988.6666666665</v>
      </c>
      <c r="G332" s="13">
        <f t="shared" si="154"/>
        <v>0.14903947068217691</v>
      </c>
      <c r="I332" s="14">
        <f t="shared" si="155"/>
        <v>246.00214634899294</v>
      </c>
      <c r="J332" s="14">
        <f t="shared" si="156"/>
        <v>5722.8085068685659</v>
      </c>
      <c r="K332" s="14">
        <f t="shared" si="157"/>
        <v>1.6702366013413756E-2</v>
      </c>
      <c r="L332" s="14">
        <f t="shared" si="158"/>
        <v>-1.1764152435768858</v>
      </c>
      <c r="M332" s="14">
        <f t="shared" si="159"/>
        <v>244.82573110541605</v>
      </c>
      <c r="N332" s="14">
        <f t="shared" si="160"/>
        <v>5721.6320916249888</v>
      </c>
      <c r="O332" s="14">
        <f t="shared" si="161"/>
        <v>0.98679956907234923</v>
      </c>
      <c r="P332" s="14">
        <f t="shared" si="162"/>
        <v>244.82142087187276</v>
      </c>
      <c r="Q332" s="14">
        <f t="shared" si="163"/>
        <v>23.437352975021266</v>
      </c>
      <c r="R332" s="14">
        <f t="shared" si="164"/>
        <v>23.43490194536729</v>
      </c>
      <c r="S332" s="14">
        <f t="shared" si="165"/>
        <v>-117.12933009959364</v>
      </c>
      <c r="T332" s="14">
        <f t="shared" si="166"/>
        <v>-21.095235065510071</v>
      </c>
      <c r="U332" s="14">
        <f t="shared" si="167"/>
        <v>4.3017955503746215E-2</v>
      </c>
      <c r="V332" s="14">
        <f t="shared" si="168"/>
        <v>12.508254462111534</v>
      </c>
      <c r="W332" s="14">
        <f t="shared" si="169"/>
        <v>80.621035531571792</v>
      </c>
      <c r="X332" s="11">
        <f t="shared" si="170"/>
        <v>0.48714704551242255</v>
      </c>
      <c r="Y332" s="11">
        <f t="shared" si="171"/>
        <v>0.26319972459138979</v>
      </c>
      <c r="Z332" s="11">
        <f t="shared" si="172"/>
        <v>0.71109436643345525</v>
      </c>
      <c r="AA332" s="14">
        <f t="shared" si="173"/>
        <v>644.96828425257434</v>
      </c>
      <c r="AB332" s="14">
        <f t="shared" si="174"/>
        <v>738.50825446211138</v>
      </c>
      <c r="AC332" s="14">
        <f t="shared" si="175"/>
        <v>4.6270636155278453</v>
      </c>
      <c r="AD332" s="14">
        <f t="shared" si="150"/>
        <v>46.347103145562748</v>
      </c>
      <c r="AE332" s="14">
        <f t="shared" si="176"/>
        <v>43.652896854437252</v>
      </c>
      <c r="AF332" s="14">
        <f t="shared" si="177"/>
        <v>1.6893841843004763E-2</v>
      </c>
      <c r="AG332" s="14">
        <f t="shared" si="178"/>
        <v>43.669790696280259</v>
      </c>
      <c r="AH332" s="14">
        <f t="shared" si="151"/>
        <v>185.97082206353792</v>
      </c>
    </row>
    <row r="333" spans="4:34" x14ac:dyDescent="0.3">
      <c r="D333" s="10">
        <f t="shared" si="179"/>
        <v>41971</v>
      </c>
      <c r="E333" s="11">
        <f t="shared" si="152"/>
        <v>0.5</v>
      </c>
      <c r="F333" s="12">
        <f t="shared" si="153"/>
        <v>2456989.6666666665</v>
      </c>
      <c r="G333" s="13">
        <f t="shared" si="154"/>
        <v>0.14906684919004823</v>
      </c>
      <c r="I333" s="14">
        <f t="shared" si="155"/>
        <v>246.98779371163255</v>
      </c>
      <c r="J333" s="14">
        <f t="shared" si="156"/>
        <v>5723.7941071490359</v>
      </c>
      <c r="K333" s="14">
        <f t="shared" si="157"/>
        <v>1.6702364861469334E-2</v>
      </c>
      <c r="L333" s="14">
        <f t="shared" si="158"/>
        <v>-1.149827268065597</v>
      </c>
      <c r="M333" s="14">
        <f t="shared" si="159"/>
        <v>245.83796644356696</v>
      </c>
      <c r="N333" s="14">
        <f t="shared" si="160"/>
        <v>5722.6442798809703</v>
      </c>
      <c r="O333" s="14">
        <f t="shared" si="161"/>
        <v>0.98662320597458242</v>
      </c>
      <c r="P333" s="14">
        <f t="shared" si="162"/>
        <v>245.83365197972444</v>
      </c>
      <c r="Q333" s="14">
        <f t="shared" si="163"/>
        <v>23.437352618986168</v>
      </c>
      <c r="R333" s="14">
        <f t="shared" si="164"/>
        <v>23.434900907424545</v>
      </c>
      <c r="S333" s="14">
        <f t="shared" si="165"/>
        <v>-116.06107274749269</v>
      </c>
      <c r="T333" s="14">
        <f t="shared" si="166"/>
        <v>-21.275457682289495</v>
      </c>
      <c r="U333" s="14">
        <f t="shared" si="167"/>
        <v>4.3017951584816971E-2</v>
      </c>
      <c r="V333" s="14">
        <f t="shared" si="168"/>
        <v>12.175330526252649</v>
      </c>
      <c r="W333" s="14">
        <f t="shared" si="169"/>
        <v>80.524118309529356</v>
      </c>
      <c r="X333" s="11">
        <f t="shared" si="170"/>
        <v>0.48737824269010233</v>
      </c>
      <c r="Y333" s="11">
        <f t="shared" si="171"/>
        <v>0.26370013627474298</v>
      </c>
      <c r="Z333" s="11">
        <f t="shared" si="172"/>
        <v>0.71105634910546167</v>
      </c>
      <c r="AA333" s="14">
        <f t="shared" si="173"/>
        <v>644.19294647623485</v>
      </c>
      <c r="AB333" s="14">
        <f t="shared" si="174"/>
        <v>738.17533052625276</v>
      </c>
      <c r="AC333" s="14">
        <f t="shared" si="175"/>
        <v>4.5438326315631912</v>
      </c>
      <c r="AD333" s="14">
        <f t="shared" si="150"/>
        <v>46.518664458646469</v>
      </c>
      <c r="AE333" s="14">
        <f t="shared" si="176"/>
        <v>43.481335541353531</v>
      </c>
      <c r="AF333" s="14">
        <f t="shared" si="177"/>
        <v>1.6995172745700008E-2</v>
      </c>
      <c r="AG333" s="14">
        <f t="shared" si="178"/>
        <v>43.498330714099232</v>
      </c>
      <c r="AH333" s="14">
        <f t="shared" si="151"/>
        <v>185.83938575653144</v>
      </c>
    </row>
    <row r="334" spans="4:34" x14ac:dyDescent="0.3">
      <c r="D334" s="10">
        <f t="shared" si="179"/>
        <v>41972</v>
      </c>
      <c r="E334" s="11">
        <f t="shared" si="152"/>
        <v>0.5</v>
      </c>
      <c r="F334" s="12">
        <f t="shared" si="153"/>
        <v>2456990.6666666665</v>
      </c>
      <c r="G334" s="13">
        <f t="shared" si="154"/>
        <v>0.14909422769791955</v>
      </c>
      <c r="I334" s="14">
        <f t="shared" si="155"/>
        <v>247.97344107427216</v>
      </c>
      <c r="J334" s="14">
        <f t="shared" si="156"/>
        <v>5724.7797074295067</v>
      </c>
      <c r="K334" s="14">
        <f t="shared" si="157"/>
        <v>1.6702363709524722E-2</v>
      </c>
      <c r="L334" s="14">
        <f t="shared" si="158"/>
        <v>-1.1228815099158167</v>
      </c>
      <c r="M334" s="14">
        <f t="shared" si="159"/>
        <v>246.85055956435633</v>
      </c>
      <c r="N334" s="14">
        <f t="shared" si="160"/>
        <v>5723.656825919591</v>
      </c>
      <c r="O334" s="14">
        <f t="shared" si="161"/>
        <v>0.9864508786683579</v>
      </c>
      <c r="P334" s="14">
        <f t="shared" si="162"/>
        <v>246.84624086903963</v>
      </c>
      <c r="Q334" s="14">
        <f t="shared" si="163"/>
        <v>23.43735226295107</v>
      </c>
      <c r="R334" s="14">
        <f t="shared" si="164"/>
        <v>23.434899871576</v>
      </c>
      <c r="S334" s="14">
        <f t="shared" si="165"/>
        <v>-114.98986567163888</v>
      </c>
      <c r="T334" s="14">
        <f t="shared" si="166"/>
        <v>-21.448989765583921</v>
      </c>
      <c r="U334" s="14">
        <f t="shared" si="167"/>
        <v>4.301794767379493E-2</v>
      </c>
      <c r="V334" s="14">
        <f t="shared" si="168"/>
        <v>11.830725355900391</v>
      </c>
      <c r="W334" s="14">
        <f t="shared" si="169"/>
        <v>80.430557827356182</v>
      </c>
      <c r="X334" s="11">
        <f t="shared" si="170"/>
        <v>0.48761755183618027</v>
      </c>
      <c r="Y334" s="11">
        <f t="shared" si="171"/>
        <v>0.26419933564907977</v>
      </c>
      <c r="Z334" s="11">
        <f t="shared" si="172"/>
        <v>0.71103576802328072</v>
      </c>
      <c r="AA334" s="14">
        <f t="shared" si="173"/>
        <v>643.44446261884946</v>
      </c>
      <c r="AB334" s="14">
        <f t="shared" si="174"/>
        <v>737.83072535590054</v>
      </c>
      <c r="AC334" s="14">
        <f t="shared" si="175"/>
        <v>4.4576813389751351</v>
      </c>
      <c r="AD334" s="14">
        <f t="shared" si="150"/>
        <v>46.683512401430903</v>
      </c>
      <c r="AE334" s="14">
        <f t="shared" si="176"/>
        <v>43.316487598569097</v>
      </c>
      <c r="AF334" s="14">
        <f t="shared" si="177"/>
        <v>1.7093138469147302E-2</v>
      </c>
      <c r="AG334" s="14">
        <f t="shared" si="178"/>
        <v>43.333580737038247</v>
      </c>
      <c r="AH334" s="14">
        <f t="shared" si="151"/>
        <v>185.70612081537473</v>
      </c>
    </row>
    <row r="335" spans="4:34" x14ac:dyDescent="0.3">
      <c r="D335" s="10">
        <f t="shared" si="179"/>
        <v>41973</v>
      </c>
      <c r="E335" s="11">
        <f t="shared" si="152"/>
        <v>0.5</v>
      </c>
      <c r="F335" s="12">
        <f t="shared" si="153"/>
        <v>2456991.6666666665</v>
      </c>
      <c r="G335" s="13">
        <f t="shared" si="154"/>
        <v>0.14912160620579087</v>
      </c>
      <c r="I335" s="14">
        <f t="shared" si="155"/>
        <v>248.95908843691177</v>
      </c>
      <c r="J335" s="14">
        <f t="shared" si="156"/>
        <v>5725.7653077099758</v>
      </c>
      <c r="K335" s="14">
        <f t="shared" si="157"/>
        <v>1.6702362557579918E-2</v>
      </c>
      <c r="L335" s="14">
        <f t="shared" si="158"/>
        <v>-1.095586126358808</v>
      </c>
      <c r="M335" s="14">
        <f t="shared" si="159"/>
        <v>247.86350231055297</v>
      </c>
      <c r="N335" s="14">
        <f t="shared" si="160"/>
        <v>5724.6697215836166</v>
      </c>
      <c r="O335" s="14">
        <f t="shared" si="161"/>
        <v>0.98628264239023722</v>
      </c>
      <c r="P335" s="14">
        <f t="shared" si="162"/>
        <v>247.85917938259075</v>
      </c>
      <c r="Q335" s="14">
        <f t="shared" si="163"/>
        <v>23.437351906915975</v>
      </c>
      <c r="R335" s="14">
        <f t="shared" si="164"/>
        <v>23.434898837822235</v>
      </c>
      <c r="S335" s="14">
        <f t="shared" si="165"/>
        <v>-113.91578553447509</v>
      </c>
      <c r="T335" s="14">
        <f t="shared" si="166"/>
        <v>-21.615746054943799</v>
      </c>
      <c r="U335" s="14">
        <f t="shared" si="167"/>
        <v>4.3017943770682285E-2</v>
      </c>
      <c r="V335" s="14">
        <f t="shared" si="168"/>
        <v>11.474760846571039</v>
      </c>
      <c r="W335" s="14">
        <f t="shared" si="169"/>
        <v>80.340424845519507</v>
      </c>
      <c r="X335" s="11">
        <f t="shared" si="170"/>
        <v>0.48786474941210345</v>
      </c>
      <c r="Y335" s="11">
        <f t="shared" si="171"/>
        <v>0.2646969026189937</v>
      </c>
      <c r="Z335" s="11">
        <f t="shared" si="172"/>
        <v>0.7110325962052132</v>
      </c>
      <c r="AA335" s="14">
        <f t="shared" si="173"/>
        <v>642.72339876415606</v>
      </c>
      <c r="AB335" s="14">
        <f t="shared" si="174"/>
        <v>737.47476084657092</v>
      </c>
      <c r="AC335" s="14">
        <f t="shared" si="175"/>
        <v>4.3686902116427291</v>
      </c>
      <c r="AD335" s="14">
        <f t="shared" si="150"/>
        <v>46.841581039823929</v>
      </c>
      <c r="AE335" s="14">
        <f t="shared" si="176"/>
        <v>43.158418960176071</v>
      </c>
      <c r="AF335" s="14">
        <f t="shared" si="177"/>
        <v>1.7187634173410467E-2</v>
      </c>
      <c r="AG335" s="14">
        <f t="shared" si="178"/>
        <v>43.175606594349482</v>
      </c>
      <c r="AH335" s="14">
        <f t="shared" si="151"/>
        <v>185.57110824974703</v>
      </c>
    </row>
    <row r="336" spans="4:34" x14ac:dyDescent="0.3">
      <c r="D336" s="10">
        <f t="shared" si="179"/>
        <v>41974</v>
      </c>
      <c r="E336" s="11">
        <f t="shared" si="152"/>
        <v>0.5</v>
      </c>
      <c r="F336" s="12">
        <f t="shared" si="153"/>
        <v>2456992.6666666665</v>
      </c>
      <c r="G336" s="13">
        <f t="shared" si="154"/>
        <v>0.1491489847136622</v>
      </c>
      <c r="I336" s="14">
        <f t="shared" si="155"/>
        <v>249.94473579955229</v>
      </c>
      <c r="J336" s="14">
        <f t="shared" si="156"/>
        <v>5726.7509079904457</v>
      </c>
      <c r="K336" s="14">
        <f t="shared" si="157"/>
        <v>1.6702361405634924E-2</v>
      </c>
      <c r="L336" s="14">
        <f t="shared" si="158"/>
        <v>-1.0679493996082507</v>
      </c>
      <c r="M336" s="14">
        <f t="shared" si="159"/>
        <v>248.87678639994405</v>
      </c>
      <c r="N336" s="14">
        <f t="shared" si="160"/>
        <v>5725.6829585908372</v>
      </c>
      <c r="O336" s="14">
        <f t="shared" si="161"/>
        <v>0.98611855112056745</v>
      </c>
      <c r="P336" s="14">
        <f t="shared" si="162"/>
        <v>248.8724592381686</v>
      </c>
      <c r="Q336" s="14">
        <f t="shared" si="163"/>
        <v>23.437351550880877</v>
      </c>
      <c r="R336" s="14">
        <f t="shared" si="164"/>
        <v>23.434897806163825</v>
      </c>
      <c r="S336" s="14">
        <f t="shared" si="165"/>
        <v>-112.83891359027905</v>
      </c>
      <c r="T336" s="14">
        <f t="shared" si="166"/>
        <v>-21.775643773927133</v>
      </c>
      <c r="U336" s="14">
        <f t="shared" si="167"/>
        <v>4.3017939875481193E-2</v>
      </c>
      <c r="V336" s="14">
        <f t="shared" si="168"/>
        <v>11.107776027483865</v>
      </c>
      <c r="W336" s="14">
        <f t="shared" si="169"/>
        <v>80.253788777480011</v>
      </c>
      <c r="X336" s="11">
        <f t="shared" si="170"/>
        <v>0.48811959998091398</v>
      </c>
      <c r="Y336" s="11">
        <f t="shared" si="171"/>
        <v>0.2651924089323584</v>
      </c>
      <c r="Z336" s="11">
        <f t="shared" si="172"/>
        <v>0.71104679102946955</v>
      </c>
      <c r="AA336" s="14">
        <f t="shared" si="173"/>
        <v>642.03031021984009</v>
      </c>
      <c r="AB336" s="14">
        <f t="shared" si="174"/>
        <v>737.10777602748385</v>
      </c>
      <c r="AC336" s="14">
        <f t="shared" si="175"/>
        <v>4.2769440068709628</v>
      </c>
      <c r="AD336" s="14">
        <f t="shared" si="150"/>
        <v>46.992806803542557</v>
      </c>
      <c r="AE336" s="14">
        <f t="shared" si="176"/>
        <v>43.007193196457443</v>
      </c>
      <c r="AF336" s="14">
        <f t="shared" si="177"/>
        <v>1.7278556968582489E-2</v>
      </c>
      <c r="AG336" s="14">
        <f t="shared" si="178"/>
        <v>43.024471753426027</v>
      </c>
      <c r="AH336" s="14">
        <f t="shared" si="151"/>
        <v>185.43442993164683</v>
      </c>
    </row>
    <row r="337" spans="4:34" x14ac:dyDescent="0.3">
      <c r="D337" s="10">
        <f t="shared" si="179"/>
        <v>41975</v>
      </c>
      <c r="E337" s="11">
        <f t="shared" si="152"/>
        <v>0.5</v>
      </c>
      <c r="F337" s="12">
        <f t="shared" si="153"/>
        <v>2456993.6666666665</v>
      </c>
      <c r="G337" s="13">
        <f t="shared" si="154"/>
        <v>0.14917636322153352</v>
      </c>
      <c r="I337" s="14">
        <f t="shared" si="155"/>
        <v>250.9303831621919</v>
      </c>
      <c r="J337" s="14">
        <f t="shared" si="156"/>
        <v>5727.7365082709157</v>
      </c>
      <c r="K337" s="14">
        <f t="shared" si="157"/>
        <v>1.6702360253689739E-2</v>
      </c>
      <c r="L337" s="14">
        <f t="shared" si="158"/>
        <v>-1.039979734179189</v>
      </c>
      <c r="M337" s="14">
        <f t="shared" si="159"/>
        <v>249.89040342801272</v>
      </c>
      <c r="N337" s="14">
        <f t="shared" si="160"/>
        <v>5726.6965285367369</v>
      </c>
      <c r="O337" s="14">
        <f t="shared" si="161"/>
        <v>0.98595865756221601</v>
      </c>
      <c r="P337" s="14">
        <f t="shared" si="162"/>
        <v>249.88607203125991</v>
      </c>
      <c r="Q337" s="14">
        <f t="shared" si="163"/>
        <v>23.437351194845778</v>
      </c>
      <c r="R337" s="14">
        <f t="shared" si="164"/>
        <v>23.434896776601349</v>
      </c>
      <c r="S337" s="14">
        <f t="shared" si="165"/>
        <v>-111.75933561494196</v>
      </c>
      <c r="T337" s="14">
        <f t="shared" si="166"/>
        <v>-21.928602745490483</v>
      </c>
      <c r="U337" s="14">
        <f t="shared" si="167"/>
        <v>4.3017935988193839E-2</v>
      </c>
      <c r="V337" s="14">
        <f t="shared" si="168"/>
        <v>10.730126656558706</v>
      </c>
      <c r="W337" s="14">
        <f t="shared" si="169"/>
        <v>80.170717521918931</v>
      </c>
      <c r="X337" s="11">
        <f t="shared" si="170"/>
        <v>0.48838185648850091</v>
      </c>
      <c r="Y337" s="11">
        <f t="shared" si="171"/>
        <v>0.26568541892761499</v>
      </c>
      <c r="Z337" s="11">
        <f t="shared" si="172"/>
        <v>0.71107829404938683</v>
      </c>
      <c r="AA337" s="14">
        <f t="shared" si="173"/>
        <v>641.36574017535145</v>
      </c>
      <c r="AB337" s="14">
        <f t="shared" si="174"/>
        <v>736.7301266565587</v>
      </c>
      <c r="AC337" s="14">
        <f t="shared" si="175"/>
        <v>4.1825316641396739</v>
      </c>
      <c r="AD337" s="14">
        <f t="shared" si="150"/>
        <v>47.13712853990085</v>
      </c>
      <c r="AE337" s="14">
        <f t="shared" si="176"/>
        <v>42.86287146009915</v>
      </c>
      <c r="AF337" s="14">
        <f t="shared" si="177"/>
        <v>1.7365806195346969E-2</v>
      </c>
      <c r="AG337" s="14">
        <f t="shared" si="178"/>
        <v>42.8802372662945</v>
      </c>
      <c r="AH337" s="14">
        <f t="shared" si="151"/>
        <v>185.29616853634394</v>
      </c>
    </row>
    <row r="338" spans="4:34" x14ac:dyDescent="0.3">
      <c r="D338" s="10">
        <f t="shared" si="179"/>
        <v>41976</v>
      </c>
      <c r="E338" s="11">
        <f t="shared" si="152"/>
        <v>0.5</v>
      </c>
      <c r="F338" s="12">
        <f t="shared" si="153"/>
        <v>2456994.6666666665</v>
      </c>
      <c r="G338" s="13">
        <f t="shared" si="154"/>
        <v>0.14920374172940484</v>
      </c>
      <c r="I338" s="14">
        <f t="shared" si="155"/>
        <v>251.91603052483333</v>
      </c>
      <c r="J338" s="14">
        <f t="shared" si="156"/>
        <v>5728.7221085513847</v>
      </c>
      <c r="K338" s="14">
        <f t="shared" si="157"/>
        <v>1.6702359101744366E-2</v>
      </c>
      <c r="L338" s="14">
        <f t="shared" si="158"/>
        <v>-1.0116856541430082</v>
      </c>
      <c r="M338" s="14">
        <f t="shared" si="159"/>
        <v>250.90434487069032</v>
      </c>
      <c r="N338" s="14">
        <f t="shared" si="160"/>
        <v>5727.7104228972421</v>
      </c>
      <c r="O338" s="14">
        <f t="shared" si="161"/>
        <v>0.98580301311973539</v>
      </c>
      <c r="P338" s="14">
        <f t="shared" si="162"/>
        <v>250.90000923779968</v>
      </c>
      <c r="Q338" s="14">
        <f t="shared" si="163"/>
        <v>23.43735083881068</v>
      </c>
      <c r="R338" s="14">
        <f t="shared" si="164"/>
        <v>23.434895749135379</v>
      </c>
      <c r="S338" s="14">
        <f t="shared" si="165"/>
        <v>-110.67714182283729</v>
      </c>
      <c r="T338" s="14">
        <f t="shared" si="166"/>
        <v>-22.074545506211901</v>
      </c>
      <c r="U338" s="14">
        <f t="shared" si="167"/>
        <v>4.3017932108822383E-2</v>
      </c>
      <c r="V338" s="14">
        <f t="shared" si="168"/>
        <v>10.342184775811463</v>
      </c>
      <c r="W338" s="14">
        <f t="shared" si="169"/>
        <v>80.091277294074999</v>
      </c>
      <c r="X338" s="11">
        <f t="shared" si="170"/>
        <v>0.48865126057235314</v>
      </c>
      <c r="Y338" s="11">
        <f t="shared" si="171"/>
        <v>0.26617549031103371</v>
      </c>
      <c r="Z338" s="11">
        <f t="shared" si="172"/>
        <v>0.71112703083367268</v>
      </c>
      <c r="AA338" s="14">
        <f t="shared" si="173"/>
        <v>640.73021835259999</v>
      </c>
      <c r="AB338" s="14">
        <f t="shared" si="174"/>
        <v>736.34218477581135</v>
      </c>
      <c r="AC338" s="14">
        <f t="shared" si="175"/>
        <v>4.0855461939528368</v>
      </c>
      <c r="AD338" s="14">
        <f t="shared" si="150"/>
        <v>47.27448756704095</v>
      </c>
      <c r="AE338" s="14">
        <f t="shared" si="176"/>
        <v>42.72551243295905</v>
      </c>
      <c r="AF338" s="14">
        <f t="shared" si="177"/>
        <v>1.7449283707314498E-2</v>
      </c>
      <c r="AG338" s="14">
        <f t="shared" si="178"/>
        <v>42.742961716666365</v>
      </c>
      <c r="AH338" s="14">
        <f t="shared" si="151"/>
        <v>185.15640748460453</v>
      </c>
    </row>
    <row r="339" spans="4:34" x14ac:dyDescent="0.3">
      <c r="D339" s="10">
        <f t="shared" si="179"/>
        <v>41977</v>
      </c>
      <c r="E339" s="11">
        <f t="shared" si="152"/>
        <v>0.5</v>
      </c>
      <c r="F339" s="12">
        <f t="shared" si="153"/>
        <v>2456995.6666666665</v>
      </c>
      <c r="G339" s="13">
        <f t="shared" si="154"/>
        <v>0.14923112023727614</v>
      </c>
      <c r="I339" s="14">
        <f t="shared" si="155"/>
        <v>252.90167788747385</v>
      </c>
      <c r="J339" s="14">
        <f t="shared" si="156"/>
        <v>5729.7077088318529</v>
      </c>
      <c r="K339" s="14">
        <f t="shared" si="157"/>
        <v>1.6702357949798803E-2</v>
      </c>
      <c r="L339" s="14">
        <f t="shared" si="158"/>
        <v>-0.98307580031919428</v>
      </c>
      <c r="M339" s="14">
        <f t="shared" si="159"/>
        <v>251.91860208715465</v>
      </c>
      <c r="N339" s="14">
        <f t="shared" si="160"/>
        <v>5728.7246330315338</v>
      </c>
      <c r="O339" s="14">
        <f t="shared" si="161"/>
        <v>0.98565166787897673</v>
      </c>
      <c r="P339" s="14">
        <f t="shared" si="162"/>
        <v>251.91426221696929</v>
      </c>
      <c r="Q339" s="14">
        <f t="shared" si="163"/>
        <v>23.437350482775582</v>
      </c>
      <c r="R339" s="14">
        <f t="shared" si="164"/>
        <v>23.434894723766497</v>
      </c>
      <c r="S339" s="14">
        <f t="shared" si="165"/>
        <v>-109.5924267706814</v>
      </c>
      <c r="T339" s="14">
        <f t="shared" si="166"/>
        <v>-22.213397418961407</v>
      </c>
      <c r="U339" s="14">
        <f t="shared" si="167"/>
        <v>4.3017928237369045E-2</v>
      </c>
      <c r="V339" s="14">
        <f t="shared" si="168"/>
        <v>9.9443382278757024</v>
      </c>
      <c r="W339" s="14">
        <f t="shared" si="169"/>
        <v>80.015532456948108</v>
      </c>
      <c r="X339" s="11">
        <f t="shared" si="170"/>
        <v>0.4889275428973085</v>
      </c>
      <c r="Y339" s="11">
        <f t="shared" si="171"/>
        <v>0.26666217496134154</v>
      </c>
      <c r="Z339" s="11">
        <f t="shared" si="172"/>
        <v>0.71119291083327552</v>
      </c>
      <c r="AA339" s="14">
        <f t="shared" si="173"/>
        <v>640.12425965558486</v>
      </c>
      <c r="AB339" s="14">
        <f t="shared" si="174"/>
        <v>735.94433822787573</v>
      </c>
      <c r="AC339" s="14">
        <f t="shared" si="175"/>
        <v>3.9860845569689332</v>
      </c>
      <c r="AD339" s="14">
        <f t="shared" si="150"/>
        <v>47.404827726474409</v>
      </c>
      <c r="AE339" s="14">
        <f t="shared" si="176"/>
        <v>42.595172273525591</v>
      </c>
      <c r="AF339" s="14">
        <f t="shared" si="177"/>
        <v>1.7528894153777917E-2</v>
      </c>
      <c r="AG339" s="14">
        <f t="shared" si="178"/>
        <v>42.612701167679369</v>
      </c>
      <c r="AH339" s="14">
        <f t="shared" si="151"/>
        <v>185.01523088641991</v>
      </c>
    </row>
    <row r="340" spans="4:34" x14ac:dyDescent="0.3">
      <c r="D340" s="10">
        <f t="shared" si="179"/>
        <v>41978</v>
      </c>
      <c r="E340" s="11">
        <f t="shared" si="152"/>
        <v>0.5</v>
      </c>
      <c r="F340" s="12">
        <f t="shared" si="153"/>
        <v>2456996.6666666665</v>
      </c>
      <c r="G340" s="13">
        <f t="shared" si="154"/>
        <v>0.14925849874514746</v>
      </c>
      <c r="I340" s="14">
        <f t="shared" si="155"/>
        <v>253.88732525011619</v>
      </c>
      <c r="J340" s="14">
        <f t="shared" si="156"/>
        <v>5730.6933091123219</v>
      </c>
      <c r="K340" s="14">
        <f t="shared" si="157"/>
        <v>1.6702356797853049E-2</v>
      </c>
      <c r="L340" s="14">
        <f t="shared" si="158"/>
        <v>-0.95415892740554498</v>
      </c>
      <c r="M340" s="14">
        <f t="shared" si="159"/>
        <v>252.93316632271063</v>
      </c>
      <c r="N340" s="14">
        <f t="shared" si="160"/>
        <v>5729.7391501849161</v>
      </c>
      <c r="O340" s="14">
        <f t="shared" si="161"/>
        <v>0.98550467058716085</v>
      </c>
      <c r="P340" s="14">
        <f t="shared" si="162"/>
        <v>252.92882221407731</v>
      </c>
      <c r="Q340" s="14">
        <f t="shared" si="163"/>
        <v>23.437350126740487</v>
      </c>
      <c r="R340" s="14">
        <f t="shared" si="164"/>
        <v>23.43489370049527</v>
      </c>
      <c r="S340" s="14">
        <f t="shared" si="165"/>
        <v>-108.50528924828269</v>
      </c>
      <c r="T340" s="14">
        <f t="shared" si="166"/>
        <v>-22.345086783637733</v>
      </c>
      <c r="U340" s="14">
        <f t="shared" si="167"/>
        <v>4.3017924373835927E-2</v>
      </c>
      <c r="V340" s="14">
        <f t="shared" si="168"/>
        <v>9.5369901344983798</v>
      </c>
      <c r="W340" s="14">
        <f t="shared" si="169"/>
        <v>79.943545353153979</v>
      </c>
      <c r="X340" s="11">
        <f t="shared" si="170"/>
        <v>0.48921042351770944</v>
      </c>
      <c r="Y340" s="11">
        <f t="shared" si="171"/>
        <v>0.26714501975894839</v>
      </c>
      <c r="Z340" s="11">
        <f t="shared" si="172"/>
        <v>0.71127582727647054</v>
      </c>
      <c r="AA340" s="14">
        <f t="shared" si="173"/>
        <v>639.54836282523183</v>
      </c>
      <c r="AB340" s="14">
        <f t="shared" si="174"/>
        <v>735.53699013449841</v>
      </c>
      <c r="AC340" s="14">
        <f t="shared" si="175"/>
        <v>3.8842475336246025</v>
      </c>
      <c r="AD340" s="14">
        <f t="shared" si="150"/>
        <v>47.528095434798686</v>
      </c>
      <c r="AE340" s="14">
        <f t="shared" si="176"/>
        <v>42.471904565201314</v>
      </c>
      <c r="AF340" s="14">
        <f t="shared" si="177"/>
        <v>1.7604545261470778E-2</v>
      </c>
      <c r="AG340" s="14">
        <f t="shared" si="178"/>
        <v>42.489509110462784</v>
      </c>
      <c r="AH340" s="14">
        <f t="shared" si="151"/>
        <v>184.8727234864449</v>
      </c>
    </row>
    <row r="341" spans="4:34" x14ac:dyDescent="0.3">
      <c r="D341" s="10">
        <f t="shared" si="179"/>
        <v>41979</v>
      </c>
      <c r="E341" s="11">
        <f t="shared" si="152"/>
        <v>0.5</v>
      </c>
      <c r="F341" s="12">
        <f t="shared" si="153"/>
        <v>2456997.6666666665</v>
      </c>
      <c r="G341" s="13">
        <f t="shared" si="154"/>
        <v>0.14928587725301878</v>
      </c>
      <c r="I341" s="14">
        <f t="shared" si="155"/>
        <v>254.87297261275944</v>
      </c>
      <c r="J341" s="14">
        <f t="shared" si="156"/>
        <v>5731.67890939279</v>
      </c>
      <c r="K341" s="14">
        <f t="shared" si="157"/>
        <v>1.6702355645907108E-2</v>
      </c>
      <c r="L341" s="14">
        <f t="shared" si="158"/>
        <v>-0.92494390104796875</v>
      </c>
      <c r="M341" s="14">
        <f t="shared" si="159"/>
        <v>253.94802871171146</v>
      </c>
      <c r="N341" s="14">
        <f t="shared" si="160"/>
        <v>5730.7539654917418</v>
      </c>
      <c r="O341" s="14">
        <f t="shared" si="161"/>
        <v>0.98536206863342479</v>
      </c>
      <c r="P341" s="14">
        <f t="shared" si="162"/>
        <v>253.94368036348055</v>
      </c>
      <c r="Q341" s="14">
        <f t="shared" si="163"/>
        <v>23.437349770705389</v>
      </c>
      <c r="R341" s="14">
        <f t="shared" si="164"/>
        <v>23.434892679322267</v>
      </c>
      <c r="S341" s="14">
        <f t="shared" si="165"/>
        <v>-107.41583215622403</v>
      </c>
      <c r="T341" s="14">
        <f t="shared" si="166"/>
        <v>-22.46954494557539</v>
      </c>
      <c r="U341" s="14">
        <f t="shared" si="167"/>
        <v>4.3017920518225214E-2</v>
      </c>
      <c r="V341" s="14">
        <f t="shared" si="168"/>
        <v>9.1205583380071982</v>
      </c>
      <c r="W341" s="14">
        <f t="shared" si="169"/>
        <v>79.875376138246807</v>
      </c>
      <c r="X341" s="11">
        <f t="shared" si="170"/>
        <v>0.48949961226527278</v>
      </c>
      <c r="Y341" s="11">
        <f t="shared" si="171"/>
        <v>0.26762356743680943</v>
      </c>
      <c r="Z341" s="11">
        <f t="shared" si="172"/>
        <v>0.71137565709373607</v>
      </c>
      <c r="AA341" s="14">
        <f t="shared" si="173"/>
        <v>639.00300910597446</v>
      </c>
      <c r="AB341" s="14">
        <f t="shared" si="174"/>
        <v>735.12055833800719</v>
      </c>
      <c r="AC341" s="14">
        <f t="shared" si="175"/>
        <v>3.7801395845017964</v>
      </c>
      <c r="AD341" s="14">
        <f t="shared" si="150"/>
        <v>47.644239734433768</v>
      </c>
      <c r="AE341" s="14">
        <f t="shared" si="176"/>
        <v>42.355760265566232</v>
      </c>
      <c r="AF341" s="14">
        <f t="shared" si="177"/>
        <v>1.7676148113852288E-2</v>
      </c>
      <c r="AG341" s="14">
        <f t="shared" si="178"/>
        <v>42.373436413680082</v>
      </c>
      <c r="AH341" s="14">
        <f t="shared" si="151"/>
        <v>184.72897061133745</v>
      </c>
    </row>
    <row r="342" spans="4:34" x14ac:dyDescent="0.3">
      <c r="D342" s="10">
        <f t="shared" si="179"/>
        <v>41980</v>
      </c>
      <c r="E342" s="11">
        <f t="shared" si="152"/>
        <v>0.5</v>
      </c>
      <c r="F342" s="12">
        <f t="shared" si="153"/>
        <v>2456998.6666666665</v>
      </c>
      <c r="G342" s="13">
        <f t="shared" si="154"/>
        <v>0.14931325576089011</v>
      </c>
      <c r="I342" s="14">
        <f t="shared" si="155"/>
        <v>255.85861997540269</v>
      </c>
      <c r="J342" s="14">
        <f t="shared" si="156"/>
        <v>5732.6645096732591</v>
      </c>
      <c r="K342" s="14">
        <f t="shared" si="157"/>
        <v>1.6702354493960975E-2</v>
      </c>
      <c r="L342" s="14">
        <f t="shared" si="158"/>
        <v>-0.89543969485042596</v>
      </c>
      <c r="M342" s="14">
        <f t="shared" si="159"/>
        <v>254.96318028055225</v>
      </c>
      <c r="N342" s="14">
        <f t="shared" si="160"/>
        <v>5731.7690699784089</v>
      </c>
      <c r="O342" s="14">
        <f t="shared" si="161"/>
        <v>0.98522390802985171</v>
      </c>
      <c r="P342" s="14">
        <f t="shared" si="162"/>
        <v>254.95882769157774</v>
      </c>
      <c r="Q342" s="14">
        <f t="shared" si="163"/>
        <v>23.43734941467029</v>
      </c>
      <c r="R342" s="14">
        <f t="shared" si="164"/>
        <v>23.434891660248056</v>
      </c>
      <c r="S342" s="14">
        <f t="shared" si="165"/>
        <v>-106.32416237051739</v>
      </c>
      <c r="T342" s="14">
        <f t="shared" si="166"/>
        <v>-22.586706401234178</v>
      </c>
      <c r="U342" s="14">
        <f t="shared" si="167"/>
        <v>4.3017916670539003E-2</v>
      </c>
      <c r="V342" s="14">
        <f t="shared" si="168"/>
        <v>8.6954748068528502</v>
      </c>
      <c r="W342" s="14">
        <f t="shared" si="169"/>
        <v>79.811082616343072</v>
      </c>
      <c r="X342" s="11">
        <f t="shared" si="170"/>
        <v>0.48979480916190771</v>
      </c>
      <c r="Y342" s="11">
        <f t="shared" si="171"/>
        <v>0.26809735744984364</v>
      </c>
      <c r="Z342" s="11">
        <f t="shared" si="172"/>
        <v>0.71149226087397177</v>
      </c>
      <c r="AA342" s="14">
        <f t="shared" si="173"/>
        <v>638.48866093074457</v>
      </c>
      <c r="AB342" s="14">
        <f t="shared" si="174"/>
        <v>734.69547480685287</v>
      </c>
      <c r="AC342" s="14">
        <f t="shared" si="175"/>
        <v>3.6738687017132179</v>
      </c>
      <c r="AD342" s="14">
        <f t="shared" si="150"/>
        <v>47.753212343223268</v>
      </c>
      <c r="AE342" s="14">
        <f t="shared" si="176"/>
        <v>42.246787656776732</v>
      </c>
      <c r="AF342" s="14">
        <f t="shared" si="177"/>
        <v>1.7743617426402857E-2</v>
      </c>
      <c r="AG342" s="14">
        <f t="shared" si="178"/>
        <v>42.264531274203136</v>
      </c>
      <c r="AH342" s="14">
        <f t="shared" si="151"/>
        <v>184.58405811915199</v>
      </c>
    </row>
    <row r="343" spans="4:34" x14ac:dyDescent="0.3">
      <c r="D343" s="10">
        <f t="shared" si="179"/>
        <v>41981</v>
      </c>
      <c r="E343" s="11">
        <f t="shared" si="152"/>
        <v>0.5</v>
      </c>
      <c r="F343" s="12">
        <f t="shared" si="153"/>
        <v>2456999.6666666665</v>
      </c>
      <c r="G343" s="13">
        <f t="shared" si="154"/>
        <v>0.14934063426876143</v>
      </c>
      <c r="I343" s="14">
        <f t="shared" si="155"/>
        <v>256.84426733804594</v>
      </c>
      <c r="J343" s="14">
        <f t="shared" si="156"/>
        <v>5733.6501099537272</v>
      </c>
      <c r="K343" s="14">
        <f t="shared" si="157"/>
        <v>1.6702353342014652E-2</v>
      </c>
      <c r="L343" s="14">
        <f t="shared" si="158"/>
        <v>-0.8656553873274726</v>
      </c>
      <c r="M343" s="14">
        <f t="shared" si="159"/>
        <v>255.97861195071846</v>
      </c>
      <c r="N343" s="14">
        <f t="shared" si="160"/>
        <v>5732.7844545664002</v>
      </c>
      <c r="O343" s="14">
        <f t="shared" si="161"/>
        <v>0.98509023339299973</v>
      </c>
      <c r="P343" s="14">
        <f t="shared" si="162"/>
        <v>255.97425511985799</v>
      </c>
      <c r="Q343" s="14">
        <f t="shared" si="163"/>
        <v>23.437349058635192</v>
      </c>
      <c r="R343" s="14">
        <f t="shared" si="164"/>
        <v>23.434890643273203</v>
      </c>
      <c r="S343" s="14">
        <f t="shared" si="165"/>
        <v>-105.23039059439176</v>
      </c>
      <c r="T343" s="14">
        <f t="shared" si="166"/>
        <v>-22.696508900777186</v>
      </c>
      <c r="U343" s="14">
        <f t="shared" si="167"/>
        <v>4.3017912830779492E-2</v>
      </c>
      <c r="V343" s="14">
        <f t="shared" si="168"/>
        <v>8.2621850064754199</v>
      </c>
      <c r="W343" s="14">
        <f t="shared" si="169"/>
        <v>79.75072007889888</v>
      </c>
      <c r="X343" s="11">
        <f t="shared" si="170"/>
        <v>0.4900957048566143</v>
      </c>
      <c r="Y343" s="11">
        <f t="shared" si="171"/>
        <v>0.26856592685967295</v>
      </c>
      <c r="Z343" s="11">
        <f t="shared" si="172"/>
        <v>0.71162548285355565</v>
      </c>
      <c r="AA343" s="14">
        <f t="shared" si="173"/>
        <v>638.00576063119104</v>
      </c>
      <c r="AB343" s="14">
        <f t="shared" si="174"/>
        <v>734.26218500647542</v>
      </c>
      <c r="AC343" s="14">
        <f t="shared" si="175"/>
        <v>3.565546251618855</v>
      </c>
      <c r="AD343" s="14">
        <f t="shared" si="150"/>
        <v>47.854967702731273</v>
      </c>
      <c r="AE343" s="14">
        <f t="shared" si="176"/>
        <v>42.145032297268727</v>
      </c>
      <c r="AF343" s="14">
        <f t="shared" si="177"/>
        <v>1.7806871816378817E-2</v>
      </c>
      <c r="AG343" s="14">
        <f t="shared" si="178"/>
        <v>42.162839169085103</v>
      </c>
      <c r="AH343" s="14">
        <f t="shared" si="151"/>
        <v>184.43807235093163</v>
      </c>
    </row>
    <row r="344" spans="4:34" x14ac:dyDescent="0.3">
      <c r="D344" s="10">
        <f t="shared" si="179"/>
        <v>41982</v>
      </c>
      <c r="E344" s="11">
        <f t="shared" si="152"/>
        <v>0.5</v>
      </c>
      <c r="F344" s="12">
        <f t="shared" si="153"/>
        <v>2457000.6666666665</v>
      </c>
      <c r="G344" s="13">
        <f t="shared" si="154"/>
        <v>0.14936801277663275</v>
      </c>
      <c r="I344" s="14">
        <f t="shared" si="155"/>
        <v>257.8299147006901</v>
      </c>
      <c r="J344" s="14">
        <f t="shared" si="156"/>
        <v>5734.6357102341944</v>
      </c>
      <c r="K344" s="14">
        <f t="shared" si="157"/>
        <v>1.6702352190068138E-2</v>
      </c>
      <c r="L344" s="14">
        <f t="shared" si="158"/>
        <v>-0.83560015879985017</v>
      </c>
      <c r="M344" s="14">
        <f t="shared" si="159"/>
        <v>256.99431454189022</v>
      </c>
      <c r="N344" s="14">
        <f t="shared" si="160"/>
        <v>5733.8001100753945</v>
      </c>
      <c r="O344" s="14">
        <f t="shared" si="161"/>
        <v>0.98496108792593917</v>
      </c>
      <c r="P344" s="14">
        <f t="shared" si="162"/>
        <v>256.98995346800496</v>
      </c>
      <c r="Q344" s="14">
        <f t="shared" si="163"/>
        <v>23.437348702600097</v>
      </c>
      <c r="R344" s="14">
        <f t="shared" si="164"/>
        <v>23.434889628398277</v>
      </c>
      <c r="S344" s="14">
        <f t="shared" si="165"/>
        <v>-104.13463119742944</v>
      </c>
      <c r="T344" s="14">
        <f t="shared" si="166"/>
        <v>-22.798893547148829</v>
      </c>
      <c r="U344" s="14">
        <f t="shared" si="167"/>
        <v>4.3017908998948765E-2</v>
      </c>
      <c r="V344" s="14">
        <f t="shared" si="168"/>
        <v>7.8211472368513624</v>
      </c>
      <c r="W344" s="14">
        <f t="shared" si="169"/>
        <v>79.694341147500282</v>
      </c>
      <c r="X344" s="11">
        <f t="shared" si="170"/>
        <v>0.49040198108551986</v>
      </c>
      <c r="Y344" s="11">
        <f t="shared" si="171"/>
        <v>0.26902881123135242</v>
      </c>
      <c r="Z344" s="11">
        <f t="shared" si="172"/>
        <v>0.71177515093968724</v>
      </c>
      <c r="AA344" s="14">
        <f t="shared" si="173"/>
        <v>637.55472918000225</v>
      </c>
      <c r="AB344" s="14">
        <f t="shared" si="174"/>
        <v>733.8211472368514</v>
      </c>
      <c r="AC344" s="14">
        <f t="shared" si="175"/>
        <v>3.4552868092128506</v>
      </c>
      <c r="AD344" s="14">
        <f t="shared" si="150"/>
        <v>47.949463025061007</v>
      </c>
      <c r="AE344" s="14">
        <f t="shared" si="176"/>
        <v>42.050536974938993</v>
      </c>
      <c r="AF344" s="14">
        <f t="shared" si="177"/>
        <v>1.7865834065456009E-2</v>
      </c>
      <c r="AG344" s="14">
        <f t="shared" si="178"/>
        <v>42.068402809004446</v>
      </c>
      <c r="AH344" s="14">
        <f t="shared" si="151"/>
        <v>184.29110008459736</v>
      </c>
    </row>
    <row r="345" spans="4:34" x14ac:dyDescent="0.3">
      <c r="D345" s="10">
        <f t="shared" si="179"/>
        <v>41983</v>
      </c>
      <c r="E345" s="11">
        <f t="shared" si="152"/>
        <v>0.5</v>
      </c>
      <c r="F345" s="12">
        <f t="shared" si="153"/>
        <v>2457001.6666666665</v>
      </c>
      <c r="G345" s="13">
        <f t="shared" si="154"/>
        <v>0.14939539128450408</v>
      </c>
      <c r="I345" s="14">
        <f t="shared" si="155"/>
        <v>258.81556206333426</v>
      </c>
      <c r="J345" s="14">
        <f t="shared" si="156"/>
        <v>5735.6213105146626</v>
      </c>
      <c r="K345" s="14">
        <f t="shared" si="157"/>
        <v>1.6702351038121434E-2</v>
      </c>
      <c r="L345" s="14">
        <f t="shared" si="158"/>
        <v>-0.80528328823480777</v>
      </c>
      <c r="M345" s="14">
        <f t="shared" si="159"/>
        <v>258.01027877509944</v>
      </c>
      <c r="N345" s="14">
        <f t="shared" si="160"/>
        <v>5734.8160272264277</v>
      </c>
      <c r="O345" s="14">
        <f t="shared" si="161"/>
        <v>0.9848365134008128</v>
      </c>
      <c r="P345" s="14">
        <f t="shared" si="162"/>
        <v>258.00591345705431</v>
      </c>
      <c r="Q345" s="14">
        <f t="shared" si="163"/>
        <v>23.437348346564999</v>
      </c>
      <c r="R345" s="14">
        <f t="shared" si="164"/>
        <v>23.434888615623834</v>
      </c>
      <c r="S345" s="14">
        <f t="shared" si="165"/>
        <v>-103.03700204234644</v>
      </c>
      <c r="T345" s="14">
        <f t="shared" si="166"/>
        <v>-22.893804891269216</v>
      </c>
      <c r="U345" s="14">
        <f t="shared" si="167"/>
        <v>4.3017905175048957E-2</v>
      </c>
      <c r="V345" s="14">
        <f t="shared" si="168"/>
        <v>7.3728319382010037</v>
      </c>
      <c r="W345" s="14">
        <f t="shared" si="169"/>
        <v>79.641995621528565</v>
      </c>
      <c r="X345" s="11">
        <f t="shared" si="170"/>
        <v>0.49071331115402711</v>
      </c>
      <c r="Y345" s="11">
        <f t="shared" si="171"/>
        <v>0.26948554553866999</v>
      </c>
      <c r="Z345" s="11">
        <f t="shared" si="172"/>
        <v>0.71194107676938423</v>
      </c>
      <c r="AA345" s="14">
        <f t="shared" si="173"/>
        <v>637.13596497222852</v>
      </c>
      <c r="AB345" s="14">
        <f t="shared" si="174"/>
        <v>733.37283193820099</v>
      </c>
      <c r="AC345" s="14">
        <f t="shared" si="175"/>
        <v>3.3432079845502471</v>
      </c>
      <c r="AD345" s="14">
        <f t="shared" si="150"/>
        <v>48.036658338016899</v>
      </c>
      <c r="AE345" s="14">
        <f t="shared" si="176"/>
        <v>41.963341661983101</v>
      </c>
      <c r="AF345" s="14">
        <f t="shared" si="177"/>
        <v>1.7920431373686489E-2</v>
      </c>
      <c r="AG345" s="14">
        <f t="shared" si="178"/>
        <v>41.98126209335679</v>
      </c>
      <c r="AH345" s="14">
        <f t="shared" si="151"/>
        <v>184.14322849122388</v>
      </c>
    </row>
    <row r="346" spans="4:34" x14ac:dyDescent="0.3">
      <c r="D346" s="10">
        <f t="shared" si="179"/>
        <v>41984</v>
      </c>
      <c r="E346" s="11">
        <f t="shared" si="152"/>
        <v>0.5</v>
      </c>
      <c r="F346" s="12">
        <f t="shared" si="153"/>
        <v>2457002.6666666665</v>
      </c>
      <c r="G346" s="13">
        <f t="shared" si="154"/>
        <v>0.1494227697923754</v>
      </c>
      <c r="I346" s="14">
        <f t="shared" si="155"/>
        <v>259.80120942597932</v>
      </c>
      <c r="J346" s="14">
        <f t="shared" si="156"/>
        <v>5736.6069107951307</v>
      </c>
      <c r="K346" s="14">
        <f t="shared" si="157"/>
        <v>1.6702349886174542E-2</v>
      </c>
      <c r="L346" s="14">
        <f t="shared" si="158"/>
        <v>-0.77471415003308874</v>
      </c>
      <c r="M346" s="14">
        <f t="shared" si="159"/>
        <v>259.02649527594622</v>
      </c>
      <c r="N346" s="14">
        <f t="shared" si="160"/>
        <v>5735.8321966450976</v>
      </c>
      <c r="O346" s="14">
        <f t="shared" si="161"/>
        <v>0.98471655014192983</v>
      </c>
      <c r="P346" s="14">
        <f t="shared" si="162"/>
        <v>259.02212571260969</v>
      </c>
      <c r="Q346" s="14">
        <f t="shared" si="163"/>
        <v>23.437347990529904</v>
      </c>
      <c r="R346" s="14">
        <f t="shared" si="164"/>
        <v>23.434887604950443</v>
      </c>
      <c r="S346" s="14">
        <f t="shared" si="165"/>
        <v>-101.93762429977463</v>
      </c>
      <c r="T346" s="14">
        <f t="shared" si="166"/>
        <v>-22.981191022970155</v>
      </c>
      <c r="U346" s="14">
        <f t="shared" si="167"/>
        <v>4.3017901359082213E-2</v>
      </c>
      <c r="V346" s="14">
        <f t="shared" si="168"/>
        <v>6.9177209664449393</v>
      </c>
      <c r="W346" s="14">
        <f t="shared" si="169"/>
        <v>79.593730331556401</v>
      </c>
      <c r="X346" s="11">
        <f t="shared" si="170"/>
        <v>0.49102936043996881</v>
      </c>
      <c r="Y346" s="11">
        <f t="shared" si="171"/>
        <v>0.26993566507453437</v>
      </c>
      <c r="Z346" s="11">
        <f t="shared" si="172"/>
        <v>0.71212305580540325</v>
      </c>
      <c r="AA346" s="14">
        <f t="shared" si="173"/>
        <v>636.74984265245121</v>
      </c>
      <c r="AB346" s="14">
        <f t="shared" si="174"/>
        <v>732.9177209664449</v>
      </c>
      <c r="AC346" s="14">
        <f t="shared" si="175"/>
        <v>3.2294302416112259</v>
      </c>
      <c r="AD346" s="14">
        <f t="shared" si="150"/>
        <v>48.116516528428534</v>
      </c>
      <c r="AE346" s="14">
        <f t="shared" si="176"/>
        <v>41.883483471571466</v>
      </c>
      <c r="AF346" s="14">
        <f t="shared" si="177"/>
        <v>1.7970595603201613E-2</v>
      </c>
      <c r="AG346" s="14">
        <f t="shared" si="178"/>
        <v>41.901454067174669</v>
      </c>
      <c r="AH346" s="14">
        <f t="shared" si="151"/>
        <v>183.99454509374311</v>
      </c>
    </row>
    <row r="347" spans="4:34" x14ac:dyDescent="0.3">
      <c r="D347" s="10">
        <f t="shared" si="179"/>
        <v>41985</v>
      </c>
      <c r="E347" s="11">
        <f t="shared" si="152"/>
        <v>0.5</v>
      </c>
      <c r="F347" s="12">
        <f t="shared" si="153"/>
        <v>2457003.6666666665</v>
      </c>
      <c r="G347" s="13">
        <f t="shared" si="154"/>
        <v>0.14945014830024672</v>
      </c>
      <c r="I347" s="14">
        <f t="shared" si="155"/>
        <v>260.78685678862348</v>
      </c>
      <c r="J347" s="14">
        <f t="shared" si="156"/>
        <v>5737.592511075597</v>
      </c>
      <c r="K347" s="14">
        <f t="shared" si="157"/>
        <v>1.6702348734227459E-2</v>
      </c>
      <c r="L347" s="14">
        <f t="shared" si="158"/>
        <v>-0.74390221076344942</v>
      </c>
      <c r="M347" s="14">
        <f t="shared" si="159"/>
        <v>260.04295457786003</v>
      </c>
      <c r="N347" s="14">
        <f t="shared" si="160"/>
        <v>5736.8486088648333</v>
      </c>
      <c r="O347" s="14">
        <f t="shared" si="161"/>
        <v>0.9846012370094045</v>
      </c>
      <c r="P347" s="14">
        <f t="shared" si="162"/>
        <v>260.03858076810417</v>
      </c>
      <c r="Q347" s="14">
        <f t="shared" si="163"/>
        <v>23.437347634494806</v>
      </c>
      <c r="R347" s="14">
        <f t="shared" si="164"/>
        <v>23.434886596378657</v>
      </c>
      <c r="S347" s="14">
        <f t="shared" si="165"/>
        <v>-100.83662225150294</v>
      </c>
      <c r="T347" s="14">
        <f t="shared" si="166"/>
        <v>-23.061003657306223</v>
      </c>
      <c r="U347" s="14">
        <f t="shared" si="167"/>
        <v>4.3017897551050607E-2</v>
      </c>
      <c r="V347" s="14">
        <f t="shared" si="168"/>
        <v>6.4563068401072714</v>
      </c>
      <c r="W347" s="14">
        <f t="shared" si="169"/>
        <v>79.54958899931917</v>
      </c>
      <c r="X347" s="11">
        <f t="shared" si="170"/>
        <v>0.4913497869165922</v>
      </c>
      <c r="Y347" s="11">
        <f t="shared" si="171"/>
        <v>0.27037870636292782</v>
      </c>
      <c r="Z347" s="11">
        <f t="shared" si="172"/>
        <v>0.71232086747025658</v>
      </c>
      <c r="AA347" s="14">
        <f t="shared" si="173"/>
        <v>636.39671199455336</v>
      </c>
      <c r="AB347" s="14">
        <f t="shared" si="174"/>
        <v>732.45630684010712</v>
      </c>
      <c r="AC347" s="14">
        <f t="shared" si="175"/>
        <v>3.1140767100267794</v>
      </c>
      <c r="AD347" s="14">
        <f t="shared" si="150"/>
        <v>48.189003383452082</v>
      </c>
      <c r="AE347" s="14">
        <f t="shared" si="176"/>
        <v>41.810996616547918</v>
      </c>
      <c r="AF347" s="14">
        <f t="shared" si="177"/>
        <v>1.8016263510117467E-2</v>
      </c>
      <c r="AG347" s="14">
        <f t="shared" si="178"/>
        <v>41.829012880058038</v>
      </c>
      <c r="AH347" s="14">
        <f t="shared" si="151"/>
        <v>183.84513772810806</v>
      </c>
    </row>
    <row r="348" spans="4:34" x14ac:dyDescent="0.3">
      <c r="D348" s="10">
        <f t="shared" si="179"/>
        <v>41986</v>
      </c>
      <c r="E348" s="11">
        <f t="shared" si="152"/>
        <v>0.5</v>
      </c>
      <c r="F348" s="12">
        <f t="shared" si="153"/>
        <v>2457004.6666666665</v>
      </c>
      <c r="G348" s="13">
        <f t="shared" si="154"/>
        <v>0.14947752680811804</v>
      </c>
      <c r="I348" s="14">
        <f t="shared" si="155"/>
        <v>261.77250415126946</v>
      </c>
      <c r="J348" s="14">
        <f t="shared" si="156"/>
        <v>5738.5781113560643</v>
      </c>
      <c r="K348" s="14">
        <f t="shared" si="157"/>
        <v>1.6702347582280185E-2</v>
      </c>
      <c r="L348" s="14">
        <f t="shared" si="158"/>
        <v>-0.71285702584650656</v>
      </c>
      <c r="M348" s="14">
        <f t="shared" si="159"/>
        <v>261.05964712542294</v>
      </c>
      <c r="N348" s="14">
        <f t="shared" si="160"/>
        <v>5737.8652543302178</v>
      </c>
      <c r="O348" s="14">
        <f t="shared" si="161"/>
        <v>0.9844906113833477</v>
      </c>
      <c r="P348" s="14">
        <f t="shared" si="162"/>
        <v>261.05526906812355</v>
      </c>
      <c r="Q348" s="14">
        <f t="shared" si="163"/>
        <v>23.437347278459708</v>
      </c>
      <c r="R348" s="14">
        <f t="shared" si="164"/>
        <v>23.434885589909033</v>
      </c>
      <c r="S348" s="14">
        <f t="shared" si="165"/>
        <v>-99.734123082671573</v>
      </c>
      <c r="T348" s="14">
        <f t="shared" si="166"/>
        <v>-23.13319821589042</v>
      </c>
      <c r="U348" s="14">
        <f t="shared" si="167"/>
        <v>4.3017893750956243E-2</v>
      </c>
      <c r="V348" s="14">
        <f t="shared" si="168"/>
        <v>5.9890919604568307</v>
      </c>
      <c r="W348" s="14">
        <f t="shared" si="169"/>
        <v>79.509612105083306</v>
      </c>
      <c r="X348" s="11">
        <f t="shared" si="170"/>
        <v>0.49167424169412721</v>
      </c>
      <c r="Y348" s="11">
        <f t="shared" si="171"/>
        <v>0.27081420806889583</v>
      </c>
      <c r="Z348" s="11">
        <f t="shared" si="172"/>
        <v>0.71253427531935865</v>
      </c>
      <c r="AA348" s="14">
        <f t="shared" si="173"/>
        <v>636.07689684066645</v>
      </c>
      <c r="AB348" s="14">
        <f t="shared" si="174"/>
        <v>731.98909196045679</v>
      </c>
      <c r="AC348" s="14">
        <f t="shared" si="175"/>
        <v>2.9972729901141975</v>
      </c>
      <c r="AD348" s="14">
        <f t="shared" si="150"/>
        <v>48.254087629667765</v>
      </c>
      <c r="AE348" s="14">
        <f t="shared" si="176"/>
        <v>41.745912370332235</v>
      </c>
      <c r="AF348" s="14">
        <f t="shared" si="177"/>
        <v>1.8057376963139631E-2</v>
      </c>
      <c r="AG348" s="14">
        <f t="shared" si="178"/>
        <v>41.763969747295377</v>
      </c>
      <c r="AH348" s="14">
        <f t="shared" si="151"/>
        <v>183.69509450689583</v>
      </c>
    </row>
    <row r="349" spans="4:34" x14ac:dyDescent="0.3">
      <c r="D349" s="10">
        <f t="shared" si="179"/>
        <v>41987</v>
      </c>
      <c r="E349" s="11">
        <f t="shared" si="152"/>
        <v>0.5</v>
      </c>
      <c r="F349" s="12">
        <f t="shared" si="153"/>
        <v>2457005.6666666665</v>
      </c>
      <c r="G349" s="13">
        <f t="shared" si="154"/>
        <v>0.14950490531598937</v>
      </c>
      <c r="I349" s="14">
        <f t="shared" si="155"/>
        <v>262.75815151391635</v>
      </c>
      <c r="J349" s="14">
        <f t="shared" si="156"/>
        <v>5739.5637116365306</v>
      </c>
      <c r="K349" s="14">
        <f t="shared" si="157"/>
        <v>1.6702346430332724E-2</v>
      </c>
      <c r="L349" s="14">
        <f t="shared" si="158"/>
        <v>-0.68158823619003905</v>
      </c>
      <c r="M349" s="14">
        <f t="shared" si="159"/>
        <v>262.07656327772628</v>
      </c>
      <c r="N349" s="14">
        <f t="shared" si="160"/>
        <v>5738.8821234003408</v>
      </c>
      <c r="O349" s="14">
        <f t="shared" si="161"/>
        <v>0.98438470914863119</v>
      </c>
      <c r="P349" s="14">
        <f t="shared" si="162"/>
        <v>262.07218097176269</v>
      </c>
      <c r="Q349" s="14">
        <f t="shared" si="163"/>
        <v>23.437346922424613</v>
      </c>
      <c r="R349" s="14">
        <f t="shared" si="164"/>
        <v>23.434884585542132</v>
      </c>
      <c r="S349" s="14">
        <f t="shared" si="165"/>
        <v>-98.630256663537665</v>
      </c>
      <c r="T349" s="14">
        <f t="shared" si="166"/>
        <v>-23.19773390291515</v>
      </c>
      <c r="U349" s="14">
        <f t="shared" si="167"/>
        <v>4.301788995880125E-2</v>
      </c>
      <c r="V349" s="14">
        <f t="shared" si="168"/>
        <v>5.5165878067887677</v>
      </c>
      <c r="W349" s="14">
        <f t="shared" si="169"/>
        <v>79.473836763208155</v>
      </c>
      <c r="X349" s="11">
        <f t="shared" si="170"/>
        <v>0.49200236957861893</v>
      </c>
      <c r="Y349" s="11">
        <f t="shared" si="171"/>
        <v>0.27124171190304075</v>
      </c>
      <c r="Z349" s="11">
        <f t="shared" si="172"/>
        <v>0.71276302725419716</v>
      </c>
      <c r="AA349" s="14">
        <f t="shared" si="173"/>
        <v>635.79069410566524</v>
      </c>
      <c r="AB349" s="14">
        <f t="shared" si="174"/>
        <v>731.51658780678872</v>
      </c>
      <c r="AC349" s="14">
        <f t="shared" si="175"/>
        <v>2.8791469516971802</v>
      </c>
      <c r="AD349" s="14">
        <f t="shared" si="150"/>
        <v>48.311740969791146</v>
      </c>
      <c r="AE349" s="14">
        <f t="shared" si="176"/>
        <v>41.688259030208854</v>
      </c>
      <c r="AF349" s="14">
        <f t="shared" si="177"/>
        <v>1.8093883147416896E-2</v>
      </c>
      <c r="AG349" s="14">
        <f t="shared" si="178"/>
        <v>41.70635291335627</v>
      </c>
      <c r="AH349" s="14">
        <f t="shared" si="151"/>
        <v>183.54450378533281</v>
      </c>
    </row>
    <row r="350" spans="4:34" x14ac:dyDescent="0.3">
      <c r="D350" s="10">
        <f t="shared" si="179"/>
        <v>41988</v>
      </c>
      <c r="E350" s="11">
        <f t="shared" si="152"/>
        <v>0.5</v>
      </c>
      <c r="F350" s="12">
        <f t="shared" si="153"/>
        <v>2457006.6666666665</v>
      </c>
      <c r="G350" s="13">
        <f t="shared" si="154"/>
        <v>0.14953228382386069</v>
      </c>
      <c r="I350" s="14">
        <f t="shared" si="155"/>
        <v>263.74379887656323</v>
      </c>
      <c r="J350" s="14">
        <f t="shared" si="156"/>
        <v>5740.5493119169978</v>
      </c>
      <c r="K350" s="14">
        <f t="shared" si="157"/>
        <v>1.6702345278385072E-2</v>
      </c>
      <c r="L350" s="14">
        <f t="shared" si="158"/>
        <v>-0.65010556477650805</v>
      </c>
      <c r="M350" s="14">
        <f t="shared" si="159"/>
        <v>263.09369331178675</v>
      </c>
      <c r="N350" s="14">
        <f t="shared" si="160"/>
        <v>5739.899206352221</v>
      </c>
      <c r="O350" s="14">
        <f t="shared" si="161"/>
        <v>0.98428356468022216</v>
      </c>
      <c r="P350" s="14">
        <f t="shared" si="162"/>
        <v>263.08930675604199</v>
      </c>
      <c r="Q350" s="14">
        <f t="shared" si="163"/>
        <v>23.437346566389515</v>
      </c>
      <c r="R350" s="14">
        <f t="shared" si="164"/>
        <v>23.434883583278502</v>
      </c>
      <c r="S350" s="14">
        <f t="shared" si="165"/>
        <v>-97.52515532143731</v>
      </c>
      <c r="T350" s="14">
        <f t="shared" si="166"/>
        <v>-23.254573775541949</v>
      </c>
      <c r="U350" s="14">
        <f t="shared" si="167"/>
        <v>4.3017886174587683E-2</v>
      </c>
      <c r="V350" s="14">
        <f t="shared" si="168"/>
        <v>5.0393141088125279</v>
      </c>
      <c r="W350" s="14">
        <f t="shared" si="169"/>
        <v>79.442296606658843</v>
      </c>
      <c r="X350" s="11">
        <f t="shared" si="170"/>
        <v>0.49233380964665796</v>
      </c>
      <c r="Y350" s="11">
        <f t="shared" si="171"/>
        <v>0.2716607635170501</v>
      </c>
      <c r="Z350" s="11">
        <f t="shared" si="172"/>
        <v>0.71300685577626588</v>
      </c>
      <c r="AA350" s="14">
        <f t="shared" si="173"/>
        <v>635.53837285327074</v>
      </c>
      <c r="AB350" s="14">
        <f t="shared" si="174"/>
        <v>731.0393141088125</v>
      </c>
      <c r="AC350" s="14">
        <f t="shared" si="175"/>
        <v>2.7598285272031262</v>
      </c>
      <c r="AD350" s="14">
        <f t="shared" si="150"/>
        <v>48.361938116823985</v>
      </c>
      <c r="AE350" s="14">
        <f t="shared" si="176"/>
        <v>41.638061883176015</v>
      </c>
      <c r="AF350" s="14">
        <f t="shared" si="177"/>
        <v>1.8125734752266108E-2</v>
      </c>
      <c r="AG350" s="14">
        <f t="shared" si="178"/>
        <v>41.656187617928282</v>
      </c>
      <c r="AH350" s="14">
        <f t="shared" si="151"/>
        <v>183.39345412965818</v>
      </c>
    </row>
    <row r="351" spans="4:34" x14ac:dyDescent="0.3">
      <c r="D351" s="10">
        <f t="shared" si="179"/>
        <v>41989</v>
      </c>
      <c r="E351" s="11">
        <f t="shared" si="152"/>
        <v>0.5</v>
      </c>
      <c r="F351" s="12">
        <f t="shared" si="153"/>
        <v>2457007.6666666665</v>
      </c>
      <c r="G351" s="13">
        <f t="shared" si="154"/>
        <v>0.14955966233173201</v>
      </c>
      <c r="I351" s="14">
        <f t="shared" si="155"/>
        <v>264.72944623921012</v>
      </c>
      <c r="J351" s="14">
        <f t="shared" si="156"/>
        <v>5741.5349121974641</v>
      </c>
      <c r="K351" s="14">
        <f t="shared" si="157"/>
        <v>1.670234412643723E-2</v>
      </c>
      <c r="L351" s="14">
        <f t="shared" si="158"/>
        <v>-0.61841881320559944</v>
      </c>
      <c r="M351" s="14">
        <f t="shared" si="159"/>
        <v>264.11102742600451</v>
      </c>
      <c r="N351" s="14">
        <f t="shared" si="160"/>
        <v>5740.9164933842585</v>
      </c>
      <c r="O351" s="14">
        <f t="shared" si="161"/>
        <v>0.98418721082910843</v>
      </c>
      <c r="P351" s="14">
        <f t="shared" si="162"/>
        <v>264.10663661936519</v>
      </c>
      <c r="Q351" s="14">
        <f t="shared" si="163"/>
        <v>23.43734621035442</v>
      </c>
      <c r="R351" s="14">
        <f t="shared" si="164"/>
        <v>23.4348825831187</v>
      </c>
      <c r="S351" s="14">
        <f t="shared" si="165"/>
        <v>-96.41895360368521</v>
      </c>
      <c r="T351" s="14">
        <f t="shared" si="166"/>
        <v>-23.303684808359705</v>
      </c>
      <c r="U351" s="14">
        <f t="shared" si="167"/>
        <v>4.3017882398317664E-2</v>
      </c>
      <c r="V351" s="14">
        <f t="shared" si="168"/>
        <v>4.5577979982157011</v>
      </c>
      <c r="W351" s="14">
        <f t="shared" si="169"/>
        <v>79.415021681186886</v>
      </c>
      <c r="X351" s="11">
        <f t="shared" si="170"/>
        <v>0.49266819583457239</v>
      </c>
      <c r="Y351" s="11">
        <f t="shared" si="171"/>
        <v>0.27207091338683104</v>
      </c>
      <c r="Z351" s="11">
        <f t="shared" si="172"/>
        <v>0.71326547828231368</v>
      </c>
      <c r="AA351" s="14">
        <f t="shared" si="173"/>
        <v>635.32017344949509</v>
      </c>
      <c r="AB351" s="14">
        <f t="shared" si="174"/>
        <v>730.55779799821585</v>
      </c>
      <c r="AC351" s="14">
        <f t="shared" si="175"/>
        <v>2.6394494995539617</v>
      </c>
      <c r="AD351" s="14">
        <f t="shared" si="150"/>
        <v>48.404656825474397</v>
      </c>
      <c r="AE351" s="14">
        <f t="shared" si="176"/>
        <v>41.595343174525603</v>
      </c>
      <c r="AF351" s="14">
        <f t="shared" si="177"/>
        <v>1.8152890141473924E-2</v>
      </c>
      <c r="AG351" s="14">
        <f t="shared" si="178"/>
        <v>41.613496064667075</v>
      </c>
      <c r="AH351" s="14">
        <f t="shared" si="151"/>
        <v>183.24203428775027</v>
      </c>
    </row>
    <row r="352" spans="4:34" x14ac:dyDescent="0.3">
      <c r="D352" s="10">
        <f t="shared" si="179"/>
        <v>41990</v>
      </c>
      <c r="E352" s="11">
        <f t="shared" si="152"/>
        <v>0.5</v>
      </c>
      <c r="F352" s="12">
        <f t="shared" si="153"/>
        <v>2457008.6666666665</v>
      </c>
      <c r="G352" s="13">
        <f t="shared" si="154"/>
        <v>0.14958704083960334</v>
      </c>
      <c r="I352" s="14">
        <f t="shared" si="155"/>
        <v>265.71509360185792</v>
      </c>
      <c r="J352" s="14">
        <f t="shared" si="156"/>
        <v>5742.5205124779295</v>
      </c>
      <c r="K352" s="14">
        <f t="shared" si="157"/>
        <v>1.6702342974489196E-2</v>
      </c>
      <c r="L352" s="14">
        <f t="shared" si="158"/>
        <v>-0.58653785819240234</v>
      </c>
      <c r="M352" s="14">
        <f t="shared" si="159"/>
        <v>265.12855574366552</v>
      </c>
      <c r="N352" s="14">
        <f t="shared" si="160"/>
        <v>5741.9339746197375</v>
      </c>
      <c r="O352" s="14">
        <f t="shared" si="161"/>
        <v>0.98409567890881933</v>
      </c>
      <c r="P352" s="14">
        <f t="shared" si="162"/>
        <v>265.12416068502188</v>
      </c>
      <c r="Q352" s="14">
        <f t="shared" si="163"/>
        <v>23.437345854319325</v>
      </c>
      <c r="R352" s="14">
        <f t="shared" si="164"/>
        <v>23.434881585063273</v>
      </c>
      <c r="S352" s="14">
        <f t="shared" si="165"/>
        <v>-95.31178803219187</v>
      </c>
      <c r="T352" s="14">
        <f t="shared" si="166"/>
        <v>-23.345037951635437</v>
      </c>
      <c r="U352" s="14">
        <f t="shared" si="167"/>
        <v>4.3017878629993227E-2</v>
      </c>
      <c r="V352" s="14">
        <f t="shared" si="168"/>
        <v>4.0725731415317181</v>
      </c>
      <c r="W352" s="14">
        <f t="shared" si="169"/>
        <v>79.39203834984346</v>
      </c>
      <c r="X352" s="11">
        <f t="shared" si="170"/>
        <v>0.49300515754060298</v>
      </c>
      <c r="Y352" s="11">
        <f t="shared" si="171"/>
        <v>0.27247171767992667</v>
      </c>
      <c r="Z352" s="11">
        <f t="shared" si="172"/>
        <v>0.71353859740127912</v>
      </c>
      <c r="AA352" s="14">
        <f t="shared" si="173"/>
        <v>635.13630679874768</v>
      </c>
      <c r="AB352" s="14">
        <f t="shared" si="174"/>
        <v>730.07257314153185</v>
      </c>
      <c r="AC352" s="14">
        <f t="shared" si="175"/>
        <v>2.5181432853829619</v>
      </c>
      <c r="AD352" s="14">
        <f t="shared" si="150"/>
        <v>48.439877920685404</v>
      </c>
      <c r="AE352" s="14">
        <f t="shared" si="176"/>
        <v>41.560122079314596</v>
      </c>
      <c r="AF352" s="14">
        <f t="shared" si="177"/>
        <v>1.817531350498194E-2</v>
      </c>
      <c r="AG352" s="14">
        <f t="shared" si="178"/>
        <v>41.578297392819579</v>
      </c>
      <c r="AH352" s="14">
        <f t="shared" si="151"/>
        <v>183.09033316188976</v>
      </c>
    </row>
    <row r="353" spans="4:34" x14ac:dyDescent="0.3">
      <c r="D353" s="10">
        <f t="shared" si="179"/>
        <v>41991</v>
      </c>
      <c r="E353" s="11">
        <f t="shared" si="152"/>
        <v>0.5</v>
      </c>
      <c r="F353" s="12">
        <f t="shared" si="153"/>
        <v>2457009.6666666665</v>
      </c>
      <c r="G353" s="13">
        <f t="shared" si="154"/>
        <v>0.14961441934747466</v>
      </c>
      <c r="I353" s="14">
        <f t="shared" si="155"/>
        <v>266.70074096450571</v>
      </c>
      <c r="J353" s="14">
        <f t="shared" si="156"/>
        <v>5743.5061127583958</v>
      </c>
      <c r="K353" s="14">
        <f t="shared" si="157"/>
        <v>1.6702341822540975E-2</v>
      </c>
      <c r="L353" s="14">
        <f t="shared" si="158"/>
        <v>-0.55447264802389018</v>
      </c>
      <c r="M353" s="14">
        <f t="shared" si="159"/>
        <v>266.14626831648184</v>
      </c>
      <c r="N353" s="14">
        <f t="shared" si="160"/>
        <v>5742.951640110372</v>
      </c>
      <c r="O353" s="14">
        <f t="shared" si="161"/>
        <v>0.98400899868255254</v>
      </c>
      <c r="P353" s="14">
        <f t="shared" si="162"/>
        <v>266.14186900472782</v>
      </c>
      <c r="Q353" s="14">
        <f t="shared" si="163"/>
        <v>23.437345498284227</v>
      </c>
      <c r="R353" s="14">
        <f t="shared" si="164"/>
        <v>23.434880589112769</v>
      </c>
      <c r="S353" s="14">
        <f t="shared" si="165"/>
        <v>-94.203796850646086</v>
      </c>
      <c r="T353" s="14">
        <f t="shared" si="166"/>
        <v>-23.378608183105598</v>
      </c>
      <c r="U353" s="14">
        <f t="shared" si="167"/>
        <v>4.301787486961646E-2</v>
      </c>
      <c r="V353" s="14">
        <f t="shared" si="168"/>
        <v>3.5841788565152428</v>
      </c>
      <c r="W353" s="14">
        <f t="shared" si="169"/>
        <v>79.373369208433829</v>
      </c>
      <c r="X353" s="11">
        <f t="shared" si="170"/>
        <v>0.49334432023853109</v>
      </c>
      <c r="Y353" s="11">
        <f t="shared" si="171"/>
        <v>0.27286273910399267</v>
      </c>
      <c r="Z353" s="11">
        <f t="shared" si="172"/>
        <v>0.71382590137306956</v>
      </c>
      <c r="AA353" s="14">
        <f t="shared" si="173"/>
        <v>634.98695366747063</v>
      </c>
      <c r="AB353" s="14">
        <f t="shared" si="174"/>
        <v>729.58417885651534</v>
      </c>
      <c r="AC353" s="14">
        <f t="shared" si="175"/>
        <v>2.3960447141288341</v>
      </c>
      <c r="AD353" s="14">
        <f t="shared" si="150"/>
        <v>48.467585323121391</v>
      </c>
      <c r="AE353" s="14">
        <f t="shared" si="176"/>
        <v>41.532414676878609</v>
      </c>
      <c r="AF353" s="14">
        <f t="shared" si="177"/>
        <v>1.8192974990875084E-2</v>
      </c>
      <c r="AG353" s="14">
        <f t="shared" si="178"/>
        <v>41.550607651869484</v>
      </c>
      <c r="AH353" s="14">
        <f t="shared" si="151"/>
        <v>182.93843978352837</v>
      </c>
    </row>
    <row r="354" spans="4:34" x14ac:dyDescent="0.3">
      <c r="D354" s="10">
        <f t="shared" si="179"/>
        <v>41992</v>
      </c>
      <c r="E354" s="11">
        <f t="shared" si="152"/>
        <v>0.5</v>
      </c>
      <c r="F354" s="12">
        <f t="shared" si="153"/>
        <v>2457010.6666666665</v>
      </c>
      <c r="G354" s="13">
        <f t="shared" si="154"/>
        <v>0.14964179785534595</v>
      </c>
      <c r="I354" s="14">
        <f t="shared" si="155"/>
        <v>267.68638832715351</v>
      </c>
      <c r="J354" s="14">
        <f t="shared" si="156"/>
        <v>5744.4917130388603</v>
      </c>
      <c r="K354" s="14">
        <f t="shared" si="157"/>
        <v>1.670234067059256E-2</v>
      </c>
      <c r="L354" s="14">
        <f t="shared" si="158"/>
        <v>-0.52223319897579201</v>
      </c>
      <c r="M354" s="14">
        <f t="shared" si="159"/>
        <v>267.1641551281777</v>
      </c>
      <c r="N354" s="14">
        <f t="shared" si="160"/>
        <v>5743.9694798398841</v>
      </c>
      <c r="O354" s="14">
        <f t="shared" si="161"/>
        <v>0.98392719835091447</v>
      </c>
      <c r="P354" s="14">
        <f t="shared" si="162"/>
        <v>267.15975156221077</v>
      </c>
      <c r="Q354" s="14">
        <f t="shared" si="163"/>
        <v>23.437345142249132</v>
      </c>
      <c r="R354" s="14">
        <f t="shared" si="164"/>
        <v>23.434879595267738</v>
      </c>
      <c r="S354" s="14">
        <f t="shared" si="165"/>
        <v>-93.095119765147601</v>
      </c>
      <c r="T354" s="14">
        <f t="shared" si="166"/>
        <v>-23.404374553083073</v>
      </c>
      <c r="U354" s="14">
        <f t="shared" si="167"/>
        <v>4.3017871117189438E-2</v>
      </c>
      <c r="V354" s="14">
        <f t="shared" si="168"/>
        <v>3.0931592142812443</v>
      </c>
      <c r="W354" s="14">
        <f t="shared" si="169"/>
        <v>79.359033012456905</v>
      </c>
      <c r="X354" s="11">
        <f t="shared" si="170"/>
        <v>0.49368530610119354</v>
      </c>
      <c r="Y354" s="11">
        <f t="shared" si="171"/>
        <v>0.27324354773325771</v>
      </c>
      <c r="Z354" s="11">
        <f t="shared" si="172"/>
        <v>0.71412706446912944</v>
      </c>
      <c r="AA354" s="14">
        <f t="shared" si="173"/>
        <v>634.87226409965524</v>
      </c>
      <c r="AB354" s="14">
        <f t="shared" si="174"/>
        <v>729.09315921428129</v>
      </c>
      <c r="AC354" s="14">
        <f t="shared" si="175"/>
        <v>2.2732898035703215</v>
      </c>
      <c r="AD354" s="14">
        <f t="shared" si="150"/>
        <v>48.487766071474319</v>
      </c>
      <c r="AE354" s="14">
        <f t="shared" si="176"/>
        <v>41.512233928525681</v>
      </c>
      <c r="AF354" s="14">
        <f t="shared" si="177"/>
        <v>1.8205850816719462E-2</v>
      </c>
      <c r="AG354" s="14">
        <f t="shared" si="178"/>
        <v>41.530439779342402</v>
      </c>
      <c r="AH354" s="14">
        <f t="shared" si="151"/>
        <v>182.78644328989063</v>
      </c>
    </row>
    <row r="355" spans="4:34" x14ac:dyDescent="0.3">
      <c r="D355" s="10">
        <f t="shared" si="179"/>
        <v>41993</v>
      </c>
      <c r="E355" s="11">
        <f t="shared" si="152"/>
        <v>0.5</v>
      </c>
      <c r="F355" s="12">
        <f t="shared" si="153"/>
        <v>2457011.6666666665</v>
      </c>
      <c r="G355" s="13">
        <f t="shared" si="154"/>
        <v>0.14966917636321728</v>
      </c>
      <c r="I355" s="14">
        <f t="shared" si="155"/>
        <v>268.67203568980312</v>
      </c>
      <c r="J355" s="14">
        <f t="shared" si="156"/>
        <v>5745.4773133193257</v>
      </c>
      <c r="K355" s="14">
        <f t="shared" si="157"/>
        <v>1.6702339518643958E-2</v>
      </c>
      <c r="L355" s="14">
        <f t="shared" si="158"/>
        <v>-0.48982959169015494</v>
      </c>
      <c r="M355" s="14">
        <f t="shared" si="159"/>
        <v>268.18220609811294</v>
      </c>
      <c r="N355" s="14">
        <f t="shared" si="160"/>
        <v>5744.9874837276357</v>
      </c>
      <c r="O355" s="14">
        <f t="shared" si="161"/>
        <v>0.98385030454028566</v>
      </c>
      <c r="P355" s="14">
        <f t="shared" si="162"/>
        <v>268.17779827683427</v>
      </c>
      <c r="Q355" s="14">
        <f t="shared" si="163"/>
        <v>23.437344786214034</v>
      </c>
      <c r="R355" s="14">
        <f t="shared" si="164"/>
        <v>23.434878603528716</v>
      </c>
      <c r="S355" s="14">
        <f t="shared" si="165"/>
        <v>-91.985897679236842</v>
      </c>
      <c r="T355" s="14">
        <f t="shared" si="166"/>
        <v>-23.422320222682337</v>
      </c>
      <c r="U355" s="14">
        <f t="shared" si="167"/>
        <v>4.3017867372714173E-2</v>
      </c>
      <c r="V355" s="14">
        <f t="shared" si="168"/>
        <v>2.6000621295105448</v>
      </c>
      <c r="W355" s="14">
        <f t="shared" si="169"/>
        <v>79.349044616005628</v>
      </c>
      <c r="X355" s="11">
        <f t="shared" si="170"/>
        <v>0.49402773463228433</v>
      </c>
      <c r="Y355" s="11">
        <f t="shared" si="171"/>
        <v>0.27361372181004651</v>
      </c>
      <c r="Z355" s="11">
        <f t="shared" si="172"/>
        <v>0.71444174745452216</v>
      </c>
      <c r="AA355" s="14">
        <f t="shared" si="173"/>
        <v>634.79235692804502</v>
      </c>
      <c r="AB355" s="14">
        <f t="shared" si="174"/>
        <v>728.60006212951066</v>
      </c>
      <c r="AC355" s="14">
        <f t="shared" si="175"/>
        <v>2.1500155323776653</v>
      </c>
      <c r="AD355" s="14">
        <f t="shared" si="150"/>
        <v>48.500410341464772</v>
      </c>
      <c r="AE355" s="14">
        <f t="shared" si="176"/>
        <v>41.499589658535228</v>
      </c>
      <c r="AF355" s="14">
        <f t="shared" si="177"/>
        <v>1.8213923359433254E-2</v>
      </c>
      <c r="AG355" s="14">
        <f t="shared" si="178"/>
        <v>41.517803581894661</v>
      </c>
      <c r="AH355" s="14">
        <f t="shared" si="151"/>
        <v>182.63443290223034</v>
      </c>
    </row>
    <row r="356" spans="4:34" x14ac:dyDescent="0.3">
      <c r="D356" s="10">
        <f t="shared" si="179"/>
        <v>41994</v>
      </c>
      <c r="E356" s="11">
        <f t="shared" si="152"/>
        <v>0.5</v>
      </c>
      <c r="F356" s="12">
        <f t="shared" si="153"/>
        <v>2457012.6666666665</v>
      </c>
      <c r="G356" s="13">
        <f t="shared" si="154"/>
        <v>0.1496965548710886</v>
      </c>
      <c r="I356" s="14">
        <f t="shared" si="155"/>
        <v>269.65768305245183</v>
      </c>
      <c r="J356" s="14">
        <f t="shared" si="156"/>
        <v>5746.4629135997911</v>
      </c>
      <c r="K356" s="14">
        <f t="shared" si="157"/>
        <v>1.6702338366695168E-2</v>
      </c>
      <c r="L356" s="14">
        <f t="shared" si="158"/>
        <v>-0.4572719675178753</v>
      </c>
      <c r="M356" s="14">
        <f t="shared" si="159"/>
        <v>269.20041108493393</v>
      </c>
      <c r="N356" s="14">
        <f t="shared" si="160"/>
        <v>5746.0056416322732</v>
      </c>
      <c r="O356" s="14">
        <f t="shared" si="161"/>
        <v>0.98377834229181749</v>
      </c>
      <c r="P356" s="14">
        <f t="shared" si="162"/>
        <v>269.19599900724836</v>
      </c>
      <c r="Q356" s="14">
        <f t="shared" si="163"/>
        <v>23.437344430178939</v>
      </c>
      <c r="R356" s="14">
        <f t="shared" si="164"/>
        <v>23.434877613896262</v>
      </c>
      <c r="S356" s="14">
        <f t="shared" si="165"/>
        <v>-90.876272424314962</v>
      </c>
      <c r="T356" s="14">
        <f t="shared" si="166"/>
        <v>-23.432432494995638</v>
      </c>
      <c r="U356" s="14">
        <f t="shared" si="167"/>
        <v>4.3017863636192775E-2</v>
      </c>
      <c r="V356" s="14">
        <f t="shared" si="168"/>
        <v>2.1054384410837876</v>
      </c>
      <c r="W356" s="14">
        <f t="shared" si="169"/>
        <v>79.343414923028575</v>
      </c>
      <c r="X356" s="11">
        <f t="shared" si="170"/>
        <v>0.49437122330480288</v>
      </c>
      <c r="Y356" s="11">
        <f t="shared" si="171"/>
        <v>0.27397284851861242</v>
      </c>
      <c r="Z356" s="11">
        <f t="shared" si="172"/>
        <v>0.71476959809099327</v>
      </c>
      <c r="AA356" s="14">
        <f t="shared" si="173"/>
        <v>634.7473193842286</v>
      </c>
      <c r="AB356" s="14">
        <f t="shared" si="174"/>
        <v>728.10543844108383</v>
      </c>
      <c r="AC356" s="14">
        <f t="shared" si="175"/>
        <v>2.0263596102709585</v>
      </c>
      <c r="AD356" s="14">
        <f t="shared" si="150"/>
        <v>48.505511461429322</v>
      </c>
      <c r="AE356" s="14">
        <f t="shared" si="176"/>
        <v>41.494488538570678</v>
      </c>
      <c r="AF356" s="14">
        <f t="shared" si="177"/>
        <v>1.8217181223022155E-2</v>
      </c>
      <c r="AG356" s="14">
        <f t="shared" si="178"/>
        <v>41.512705719793701</v>
      </c>
      <c r="AH356" s="14">
        <f t="shared" si="151"/>
        <v>182.48249790555005</v>
      </c>
    </row>
    <row r="357" spans="4:34" x14ac:dyDescent="0.3">
      <c r="D357" s="10">
        <f t="shared" si="179"/>
        <v>41995</v>
      </c>
      <c r="E357" s="11">
        <f t="shared" si="152"/>
        <v>0.5</v>
      </c>
      <c r="F357" s="12">
        <f t="shared" si="153"/>
        <v>2457013.6666666665</v>
      </c>
      <c r="G357" s="13">
        <f t="shared" si="154"/>
        <v>0.14972393337895992</v>
      </c>
      <c r="I357" s="14">
        <f t="shared" si="155"/>
        <v>270.64333041510145</v>
      </c>
      <c r="J357" s="14">
        <f t="shared" si="156"/>
        <v>5747.4485138802565</v>
      </c>
      <c r="K357" s="14">
        <f t="shared" si="157"/>
        <v>1.6702337214746184E-2</v>
      </c>
      <c r="L357" s="14">
        <f t="shared" si="158"/>
        <v>-0.42457052482612345</v>
      </c>
      <c r="M357" s="14">
        <f t="shared" si="159"/>
        <v>270.21875989027529</v>
      </c>
      <c r="N357" s="14">
        <f t="shared" si="160"/>
        <v>5747.0239433554307</v>
      </c>
      <c r="O357" s="14">
        <f t="shared" si="161"/>
        <v>0.98371133505106467</v>
      </c>
      <c r="P357" s="14">
        <f t="shared" si="162"/>
        <v>270.2143435550912</v>
      </c>
      <c r="Q357" s="14">
        <f t="shared" si="163"/>
        <v>23.437344074143844</v>
      </c>
      <c r="R357" s="14">
        <f t="shared" si="164"/>
        <v>23.434876626370905</v>
      </c>
      <c r="S357" s="14">
        <f t="shared" si="165"/>
        <v>-89.766386486439657</v>
      </c>
      <c r="T357" s="14">
        <f t="shared" si="166"/>
        <v>-23.434702839084267</v>
      </c>
      <c r="U357" s="14">
        <f t="shared" si="167"/>
        <v>4.3017859907627257E-2</v>
      </c>
      <c r="V357" s="14">
        <f t="shared" si="168"/>
        <v>1.609840985508497</v>
      </c>
      <c r="W357" s="14">
        <f t="shared" si="169"/>
        <v>79.342150851274852</v>
      </c>
      <c r="X357" s="11">
        <f t="shared" si="170"/>
        <v>0.49471538820450794</v>
      </c>
      <c r="Y357" s="11">
        <f t="shared" si="171"/>
        <v>0.27432052472874446</v>
      </c>
      <c r="Z357" s="11">
        <f t="shared" si="172"/>
        <v>0.71511025168027131</v>
      </c>
      <c r="AA357" s="14">
        <f t="shared" si="173"/>
        <v>634.73720681019881</v>
      </c>
      <c r="AB357" s="14">
        <f t="shared" si="174"/>
        <v>727.60984098550853</v>
      </c>
      <c r="AC357" s="14">
        <f t="shared" si="175"/>
        <v>1.9024602463771316</v>
      </c>
      <c r="AD357" s="14">
        <f t="shared" si="150"/>
        <v>48.503065924401298</v>
      </c>
      <c r="AE357" s="14">
        <f t="shared" si="176"/>
        <v>41.496934075598702</v>
      </c>
      <c r="AF357" s="14">
        <f t="shared" si="177"/>
        <v>1.821561928366602E-2</v>
      </c>
      <c r="AG357" s="14">
        <f t="shared" si="178"/>
        <v>41.515149694882368</v>
      </c>
      <c r="AH357" s="14">
        <f t="shared" si="151"/>
        <v>182.33072762955234</v>
      </c>
    </row>
    <row r="358" spans="4:34" x14ac:dyDescent="0.3">
      <c r="D358" s="10">
        <f t="shared" si="179"/>
        <v>41996</v>
      </c>
      <c r="E358" s="11">
        <f t="shared" si="152"/>
        <v>0.5</v>
      </c>
      <c r="F358" s="12">
        <f t="shared" si="153"/>
        <v>2457014.6666666665</v>
      </c>
      <c r="G358" s="13">
        <f t="shared" si="154"/>
        <v>0.14975131188683125</v>
      </c>
      <c r="I358" s="14">
        <f t="shared" si="155"/>
        <v>271.62897777775197</v>
      </c>
      <c r="J358" s="14">
        <f t="shared" si="156"/>
        <v>5748.4341141607201</v>
      </c>
      <c r="K358" s="14">
        <f t="shared" si="157"/>
        <v>1.6702336062797012E-2</v>
      </c>
      <c r="L358" s="14">
        <f t="shared" si="158"/>
        <v>-0.39173551527387296</v>
      </c>
      <c r="M358" s="14">
        <f t="shared" si="159"/>
        <v>271.23724226247811</v>
      </c>
      <c r="N358" s="14">
        <f t="shared" si="160"/>
        <v>5748.0423786454467</v>
      </c>
      <c r="O358" s="14">
        <f t="shared" si="161"/>
        <v>0.98364930465826894</v>
      </c>
      <c r="P358" s="14">
        <f t="shared" si="162"/>
        <v>271.23282166870757</v>
      </c>
      <c r="Q358" s="14">
        <f t="shared" si="163"/>
        <v>23.437343718108746</v>
      </c>
      <c r="R358" s="14">
        <f t="shared" si="164"/>
        <v>23.43487564095318</v>
      </c>
      <c r="S358" s="14">
        <f t="shared" si="165"/>
        <v>-88.656382730573455</v>
      </c>
      <c r="T358" s="14">
        <f t="shared" si="166"/>
        <v>-23.4291269066807</v>
      </c>
      <c r="U358" s="14">
        <f t="shared" si="167"/>
        <v>4.3017856187019615E-2</v>
      </c>
      <c r="V358" s="14">
        <f t="shared" si="168"/>
        <v>1.1138236655629863</v>
      </c>
      <c r="W358" s="14">
        <f t="shared" si="169"/>
        <v>79.345255309162212</v>
      </c>
      <c r="X358" s="11">
        <f t="shared" si="170"/>
        <v>0.49505984467669234</v>
      </c>
      <c r="Y358" s="11">
        <f t="shared" si="171"/>
        <v>0.2746563577067973</v>
      </c>
      <c r="Z358" s="11">
        <f t="shared" si="172"/>
        <v>0.71546333164658749</v>
      </c>
      <c r="AA358" s="14">
        <f t="shared" si="173"/>
        <v>634.7620424732977</v>
      </c>
      <c r="AB358" s="14">
        <f t="shared" si="174"/>
        <v>727.1138236655629</v>
      </c>
      <c r="AC358" s="14">
        <f t="shared" si="175"/>
        <v>1.7784559163907261</v>
      </c>
      <c r="AD358" s="14">
        <f t="shared" si="150"/>
        <v>48.493073396611173</v>
      </c>
      <c r="AE358" s="14">
        <f t="shared" si="176"/>
        <v>41.506926603388827</v>
      </c>
      <c r="AF358" s="14">
        <f t="shared" si="177"/>
        <v>1.8209238711806415E-2</v>
      </c>
      <c r="AG358" s="14">
        <f t="shared" si="178"/>
        <v>41.525135842100632</v>
      </c>
      <c r="AH358" s="14">
        <f t="shared" si="151"/>
        <v>182.17921143060968</v>
      </c>
    </row>
    <row r="359" spans="4:34" x14ac:dyDescent="0.3">
      <c r="D359" s="10">
        <f t="shared" si="179"/>
        <v>41997</v>
      </c>
      <c r="E359" s="11">
        <f t="shared" si="152"/>
        <v>0.5</v>
      </c>
      <c r="F359" s="12">
        <f t="shared" si="153"/>
        <v>2457015.6666666665</v>
      </c>
      <c r="G359" s="13">
        <f t="shared" si="154"/>
        <v>0.14977869039470257</v>
      </c>
      <c r="I359" s="14">
        <f t="shared" si="155"/>
        <v>272.6146251404025</v>
      </c>
      <c r="J359" s="14">
        <f t="shared" si="156"/>
        <v>5749.4197144411855</v>
      </c>
      <c r="K359" s="14">
        <f t="shared" si="157"/>
        <v>1.670233491084765E-2</v>
      </c>
      <c r="L359" s="14">
        <f t="shared" si="158"/>
        <v>-0.35877724005687373</v>
      </c>
      <c r="M359" s="14">
        <f t="shared" si="159"/>
        <v>272.2558479003456</v>
      </c>
      <c r="N359" s="14">
        <f t="shared" si="160"/>
        <v>5749.0609372011286</v>
      </c>
      <c r="O359" s="14">
        <f t="shared" si="161"/>
        <v>0.98359227133929228</v>
      </c>
      <c r="P359" s="14">
        <f t="shared" si="162"/>
        <v>272.25142304690428</v>
      </c>
      <c r="Q359" s="14">
        <f t="shared" si="163"/>
        <v>23.437343362073651</v>
      </c>
      <c r="R359" s="14">
        <f t="shared" si="164"/>
        <v>23.43487465764364</v>
      </c>
      <c r="S359" s="14">
        <f t="shared" si="165"/>
        <v>-87.54640412332148</v>
      </c>
      <c r="T359" s="14">
        <f t="shared" si="166"/>
        <v>-23.415704541530875</v>
      </c>
      <c r="U359" s="14">
        <f t="shared" si="167"/>
        <v>4.3017852474371968E-2</v>
      </c>
      <c r="V359" s="14">
        <f t="shared" si="168"/>
        <v>0.61794051656787263</v>
      </c>
      <c r="W359" s="14">
        <f t="shared" si="169"/>
        <v>79.352727185722941</v>
      </c>
      <c r="X359" s="11">
        <f t="shared" si="170"/>
        <v>0.49540420797460566</v>
      </c>
      <c r="Y359" s="11">
        <f t="shared" si="171"/>
        <v>0.27497996579204192</v>
      </c>
      <c r="Z359" s="11">
        <f t="shared" si="172"/>
        <v>0.71582845015716934</v>
      </c>
      <c r="AA359" s="14">
        <f t="shared" si="173"/>
        <v>634.82181748578353</v>
      </c>
      <c r="AB359" s="14">
        <f t="shared" si="174"/>
        <v>726.61794051656784</v>
      </c>
      <c r="AC359" s="14">
        <f t="shared" si="175"/>
        <v>1.6544851291419604</v>
      </c>
      <c r="AD359" s="14">
        <f t="shared" si="150"/>
        <v>48.475536722350583</v>
      </c>
      <c r="AE359" s="14">
        <f t="shared" si="176"/>
        <v>41.524463277649417</v>
      </c>
      <c r="AF359" s="14">
        <f t="shared" si="177"/>
        <v>1.8198046971050735E-2</v>
      </c>
      <c r="AG359" s="14">
        <f t="shared" si="178"/>
        <v>41.542661324620468</v>
      </c>
      <c r="AH359" s="14">
        <f t="shared" si="151"/>
        <v>182.02803867451709</v>
      </c>
    </row>
    <row r="360" spans="4:34" x14ac:dyDescent="0.3">
      <c r="D360" s="10">
        <f t="shared" si="179"/>
        <v>41998</v>
      </c>
      <c r="E360" s="11">
        <f t="shared" si="152"/>
        <v>0.5</v>
      </c>
      <c r="F360" s="12">
        <f t="shared" si="153"/>
        <v>2457016.6666666665</v>
      </c>
      <c r="G360" s="13">
        <f t="shared" si="154"/>
        <v>0.14980606890257389</v>
      </c>
      <c r="I360" s="14">
        <f t="shared" si="155"/>
        <v>273.60027250305393</v>
      </c>
      <c r="J360" s="14">
        <f t="shared" si="156"/>
        <v>5750.40531472165</v>
      </c>
      <c r="K360" s="14">
        <f t="shared" si="157"/>
        <v>1.6702333758898097E-2</v>
      </c>
      <c r="L360" s="14">
        <f t="shared" si="158"/>
        <v>-0.32570604612506765</v>
      </c>
      <c r="M360" s="14">
        <f t="shared" si="159"/>
        <v>273.27456645692888</v>
      </c>
      <c r="N360" s="14">
        <f t="shared" si="160"/>
        <v>5750.0796086755254</v>
      </c>
      <c r="O360" s="14">
        <f t="shared" si="161"/>
        <v>0.98354025369721065</v>
      </c>
      <c r="P360" s="14">
        <f t="shared" si="162"/>
        <v>273.27013734273618</v>
      </c>
      <c r="Q360" s="14">
        <f t="shared" si="163"/>
        <v>23.437343006038557</v>
      </c>
      <c r="R360" s="14">
        <f t="shared" si="164"/>
        <v>23.434873676442809</v>
      </c>
      <c r="S360" s="14">
        <f t="shared" si="165"/>
        <v>-86.436593455233734</v>
      </c>
      <c r="T360" s="14">
        <f t="shared" si="166"/>
        <v>-23.394439781339173</v>
      </c>
      <c r="U360" s="14">
        <f t="shared" si="167"/>
        <v>4.3017848769686257E-2</v>
      </c>
      <c r="V360" s="14">
        <f t="shared" si="168"/>
        <v>0.12274477272109975</v>
      </c>
      <c r="W360" s="14">
        <f t="shared" si="169"/>
        <v>79.364561353696018</v>
      </c>
      <c r="X360" s="11">
        <f t="shared" si="170"/>
        <v>0.49574809390783259</v>
      </c>
      <c r="Y360" s="11">
        <f t="shared" si="171"/>
        <v>0.27529097903645477</v>
      </c>
      <c r="Z360" s="11">
        <f t="shared" si="172"/>
        <v>0.71620520877921034</v>
      </c>
      <c r="AA360" s="14">
        <f t="shared" si="173"/>
        <v>634.91649082956815</v>
      </c>
      <c r="AB360" s="14">
        <f t="shared" si="174"/>
        <v>726.12274477272103</v>
      </c>
      <c r="AC360" s="14">
        <f t="shared" si="175"/>
        <v>1.5306861931802587</v>
      </c>
      <c r="AD360" s="14">
        <f t="shared" si="150"/>
        <v>48.450461925163864</v>
      </c>
      <c r="AE360" s="14">
        <f t="shared" si="176"/>
        <v>41.549538074836136</v>
      </c>
      <c r="AF360" s="14">
        <f t="shared" si="177"/>
        <v>1.8182057793878117E-2</v>
      </c>
      <c r="AG360" s="14">
        <f t="shared" si="178"/>
        <v>41.567720132630015</v>
      </c>
      <c r="AH360" s="14">
        <f t="shared" si="151"/>
        <v>181.87729871977314</v>
      </c>
    </row>
    <row r="361" spans="4:34" x14ac:dyDescent="0.3">
      <c r="D361" s="10">
        <f t="shared" si="179"/>
        <v>41999</v>
      </c>
      <c r="E361" s="11">
        <f t="shared" si="152"/>
        <v>0.5</v>
      </c>
      <c r="F361" s="12">
        <f t="shared" si="153"/>
        <v>2457017.6666666665</v>
      </c>
      <c r="G361" s="13">
        <f t="shared" si="154"/>
        <v>0.14983344741044521</v>
      </c>
      <c r="I361" s="14">
        <f t="shared" si="155"/>
        <v>274.58591986570536</v>
      </c>
      <c r="J361" s="14">
        <f t="shared" si="156"/>
        <v>5751.3909150021127</v>
      </c>
      <c r="K361" s="14">
        <f t="shared" si="157"/>
        <v>1.6702332606948356E-2</v>
      </c>
      <c r="L361" s="14">
        <f t="shared" si="158"/>
        <v>-0.29253232237321442</v>
      </c>
      <c r="M361" s="14">
        <f t="shared" si="159"/>
        <v>274.29338754333213</v>
      </c>
      <c r="N361" s="14">
        <f t="shared" si="160"/>
        <v>5751.0983826797392</v>
      </c>
      <c r="O361" s="14">
        <f t="shared" si="161"/>
        <v>0.98349326870457454</v>
      </c>
      <c r="P361" s="14">
        <f t="shared" si="162"/>
        <v>274.28895416731098</v>
      </c>
      <c r="Q361" s="14">
        <f t="shared" si="163"/>
        <v>23.437342650003462</v>
      </c>
      <c r="R361" s="14">
        <f t="shared" si="164"/>
        <v>23.434872697351228</v>
      </c>
      <c r="S361" s="14">
        <f t="shared" si="165"/>
        <v>-85.327093063756735</v>
      </c>
      <c r="T361" s="14">
        <f t="shared" si="166"/>
        <v>-23.365340852312919</v>
      </c>
      <c r="U361" s="14">
        <f t="shared" si="167"/>
        <v>4.3017845072964536E-2</v>
      </c>
      <c r="V361" s="14">
        <f t="shared" si="168"/>
        <v>-0.37121206407906587</v>
      </c>
      <c r="W361" s="14">
        <f t="shared" si="169"/>
        <v>79.380748685745999</v>
      </c>
      <c r="X361" s="11">
        <f t="shared" si="170"/>
        <v>0.4960911194889438</v>
      </c>
      <c r="Y361" s="11">
        <f t="shared" si="171"/>
        <v>0.27558903980631599</v>
      </c>
      <c r="Z361" s="11">
        <f t="shared" si="172"/>
        <v>0.71659319917157149</v>
      </c>
      <c r="AA361" s="14">
        <f t="shared" si="173"/>
        <v>635.04598948596799</v>
      </c>
      <c r="AB361" s="14">
        <f t="shared" si="174"/>
        <v>725.62878793592108</v>
      </c>
      <c r="AC361" s="14">
        <f t="shared" si="175"/>
        <v>1.4071969839802705</v>
      </c>
      <c r="AD361" s="14">
        <f t="shared" si="150"/>
        <v>48.417858205351365</v>
      </c>
      <c r="AE361" s="14">
        <f t="shared" si="176"/>
        <v>41.582141794648635</v>
      </c>
      <c r="AF361" s="14">
        <f t="shared" si="177"/>
        <v>1.8161291134302378E-2</v>
      </c>
      <c r="AG361" s="14">
        <f t="shared" si="178"/>
        <v>41.60030308578294</v>
      </c>
      <c r="AH361" s="14">
        <f t="shared" si="151"/>
        <v>181.72708090116211</v>
      </c>
    </row>
    <row r="362" spans="4:34" x14ac:dyDescent="0.3">
      <c r="D362" s="10">
        <f t="shared" si="179"/>
        <v>42000</v>
      </c>
      <c r="E362" s="11">
        <f t="shared" si="152"/>
        <v>0.5</v>
      </c>
      <c r="F362" s="12">
        <f t="shared" si="153"/>
        <v>2457018.6666666665</v>
      </c>
      <c r="G362" s="13">
        <f t="shared" si="154"/>
        <v>0.14986082591831654</v>
      </c>
      <c r="I362" s="14">
        <f t="shared" si="155"/>
        <v>275.57156722835771</v>
      </c>
      <c r="J362" s="14">
        <f t="shared" si="156"/>
        <v>5752.3765152825772</v>
      </c>
      <c r="K362" s="14">
        <f t="shared" si="157"/>
        <v>1.6702331454998425E-2</v>
      </c>
      <c r="L362" s="14">
        <f t="shared" si="158"/>
        <v>-0.25926649580802291</v>
      </c>
      <c r="M362" s="14">
        <f t="shared" si="159"/>
        <v>275.31230073254966</v>
      </c>
      <c r="N362" s="14">
        <f t="shared" si="160"/>
        <v>5752.1172487867689</v>
      </c>
      <c r="O362" s="14">
        <f t="shared" si="161"/>
        <v>0.98345133169633703</v>
      </c>
      <c r="P362" s="14">
        <f t="shared" si="162"/>
        <v>275.30786309362674</v>
      </c>
      <c r="Q362" s="14">
        <f t="shared" si="163"/>
        <v>23.437342293968367</v>
      </c>
      <c r="R362" s="14">
        <f t="shared" si="164"/>
        <v>23.434871720369422</v>
      </c>
      <c r="S362" s="14">
        <f t="shared" si="165"/>
        <v>-84.218044557888149</v>
      </c>
      <c r="T362" s="14">
        <f t="shared" si="166"/>
        <v>-23.328420156336453</v>
      </c>
      <c r="U362" s="14">
        <f t="shared" si="167"/>
        <v>4.3017841384208812E-2</v>
      </c>
      <c r="V362" s="14">
        <f t="shared" si="168"/>
        <v>-0.86338115050594899</v>
      </c>
      <c r="W362" s="14">
        <f t="shared" si="169"/>
        <v>79.401276083702754</v>
      </c>
      <c r="X362" s="11">
        <f t="shared" si="170"/>
        <v>0.49643290357674019</v>
      </c>
      <c r="Y362" s="11">
        <f t="shared" si="171"/>
        <v>0.27587380334423256</v>
      </c>
      <c r="Z362" s="11">
        <f t="shared" si="172"/>
        <v>0.71699200380924788</v>
      </c>
      <c r="AA362" s="14">
        <f t="shared" si="173"/>
        <v>635.21020866962203</v>
      </c>
      <c r="AB362" s="14">
        <f t="shared" si="174"/>
        <v>725.13661884949397</v>
      </c>
      <c r="AC362" s="14">
        <f t="shared" si="175"/>
        <v>1.2841547123734927</v>
      </c>
      <c r="AD362" s="14">
        <f t="shared" si="150"/>
        <v>48.377737933787785</v>
      </c>
      <c r="AE362" s="14">
        <f t="shared" si="176"/>
        <v>41.622262066212215</v>
      </c>
      <c r="AF362" s="14">
        <f t="shared" si="177"/>
        <v>1.8135773097814684E-2</v>
      </c>
      <c r="AG362" s="14">
        <f t="shared" si="178"/>
        <v>41.640397839310033</v>
      </c>
      <c r="AH362" s="14">
        <f t="shared" si="151"/>
        <v>181.57747451338332</v>
      </c>
    </row>
    <row r="363" spans="4:34" x14ac:dyDescent="0.3">
      <c r="D363" s="10">
        <f t="shared" si="179"/>
        <v>42001</v>
      </c>
      <c r="E363" s="11">
        <f t="shared" si="152"/>
        <v>0.5</v>
      </c>
      <c r="F363" s="12">
        <f t="shared" si="153"/>
        <v>2457019.6666666665</v>
      </c>
      <c r="G363" s="13">
        <f t="shared" si="154"/>
        <v>0.14988820442618786</v>
      </c>
      <c r="I363" s="14">
        <f t="shared" si="155"/>
        <v>276.55721459101096</v>
      </c>
      <c r="J363" s="14">
        <f t="shared" si="156"/>
        <v>5753.3621155630408</v>
      </c>
      <c r="K363" s="14">
        <f t="shared" si="157"/>
        <v>1.6702330303048303E-2</v>
      </c>
      <c r="L363" s="14">
        <f t="shared" si="158"/>
        <v>-0.22591902769367614</v>
      </c>
      <c r="M363" s="14">
        <f t="shared" si="159"/>
        <v>276.33129556331727</v>
      </c>
      <c r="N363" s="14">
        <f t="shared" si="160"/>
        <v>5753.1361965353472</v>
      </c>
      <c r="O363" s="14">
        <f t="shared" si="161"/>
        <v>0.9834144563634627</v>
      </c>
      <c r="P363" s="14">
        <f t="shared" si="162"/>
        <v>276.32685366042278</v>
      </c>
      <c r="Q363" s="14">
        <f t="shared" si="163"/>
        <v>23.437341937933269</v>
      </c>
      <c r="R363" s="14">
        <f t="shared" si="164"/>
        <v>23.434870745497925</v>
      </c>
      <c r="S363" s="14">
        <f t="shared" si="165"/>
        <v>-83.109588545608773</v>
      </c>
      <c r="T363" s="14">
        <f t="shared" si="166"/>
        <v>-23.283694250839254</v>
      </c>
      <c r="U363" s="14">
        <f t="shared" si="167"/>
        <v>4.3017837703421054E-2</v>
      </c>
      <c r="V363" s="14">
        <f t="shared" si="168"/>
        <v>-1.3532172207701811</v>
      </c>
      <c r="W363" s="14">
        <f t="shared" si="169"/>
        <v>79.42612652062904</v>
      </c>
      <c r="X363" s="11">
        <f t="shared" si="170"/>
        <v>0.49677306751442374</v>
      </c>
      <c r="Y363" s="11">
        <f t="shared" si="171"/>
        <v>0.27614493829045417</v>
      </c>
      <c r="Z363" s="11">
        <f t="shared" si="172"/>
        <v>0.71740119673839331</v>
      </c>
      <c r="AA363" s="14">
        <f t="shared" si="173"/>
        <v>635.40901216503232</v>
      </c>
      <c r="AB363" s="14">
        <f t="shared" si="174"/>
        <v>724.64678277922985</v>
      </c>
      <c r="AC363" s="14">
        <f t="shared" si="175"/>
        <v>1.161695694807463</v>
      </c>
      <c r="AD363" s="14">
        <f t="shared" si="150"/>
        <v>48.330116642080007</v>
      </c>
      <c r="AE363" s="14">
        <f t="shared" si="176"/>
        <v>41.669883357919993</v>
      </c>
      <c r="AF363" s="14">
        <f t="shared" si="177"/>
        <v>1.8105535849093541E-2</v>
      </c>
      <c r="AG363" s="14">
        <f t="shared" si="178"/>
        <v>41.687988893769088</v>
      </c>
      <c r="AH363" s="14">
        <f t="shared" si="151"/>
        <v>181.42856879448587</v>
      </c>
    </row>
    <row r="364" spans="4:34" x14ac:dyDescent="0.3">
      <c r="D364" s="10">
        <f t="shared" si="179"/>
        <v>42002</v>
      </c>
      <c r="E364" s="11">
        <f t="shared" si="152"/>
        <v>0.5</v>
      </c>
      <c r="F364" s="12">
        <f t="shared" si="153"/>
        <v>2457020.6666666665</v>
      </c>
      <c r="G364" s="13">
        <f t="shared" si="154"/>
        <v>0.14991558293405918</v>
      </c>
      <c r="I364" s="14">
        <f t="shared" si="155"/>
        <v>277.54286195366331</v>
      </c>
      <c r="J364" s="14">
        <f t="shared" si="156"/>
        <v>5754.3477158435035</v>
      </c>
      <c r="K364" s="14">
        <f t="shared" si="157"/>
        <v>1.670232915109799E-2</v>
      </c>
      <c r="L364" s="14">
        <f t="shared" si="158"/>
        <v>-0.1925004096771494</v>
      </c>
      <c r="M364" s="14">
        <f t="shared" si="159"/>
        <v>277.35036154398614</v>
      </c>
      <c r="N364" s="14">
        <f t="shared" si="160"/>
        <v>5754.155215433826</v>
      </c>
      <c r="O364" s="14">
        <f t="shared" si="161"/>
        <v>0.98338265474721265</v>
      </c>
      <c r="P364" s="14">
        <f t="shared" si="162"/>
        <v>277.34591537605399</v>
      </c>
      <c r="Q364" s="14">
        <f t="shared" si="163"/>
        <v>23.437341581898174</v>
      </c>
      <c r="R364" s="14">
        <f t="shared" si="164"/>
        <v>23.434869772737265</v>
      </c>
      <c r="S364" s="14">
        <f t="shared" si="165"/>
        <v>-82.001864365117257</v>
      </c>
      <c r="T364" s="14">
        <f t="shared" si="166"/>
        <v>-23.231183821455161</v>
      </c>
      <c r="U364" s="14">
        <f t="shared" si="167"/>
        <v>4.3017834030603296E-2</v>
      </c>
      <c r="V364" s="14">
        <f t="shared" si="168"/>
        <v>-1.8401794959162805</v>
      </c>
      <c r="W364" s="14">
        <f t="shared" si="169"/>
        <v>79.455279095440062</v>
      </c>
      <c r="X364" s="11">
        <f t="shared" si="170"/>
        <v>0.49711123576105304</v>
      </c>
      <c r="Y364" s="11">
        <f t="shared" si="171"/>
        <v>0.27640212716260842</v>
      </c>
      <c r="Z364" s="11">
        <f t="shared" si="172"/>
        <v>0.7178203443594976</v>
      </c>
      <c r="AA364" s="14">
        <f t="shared" si="173"/>
        <v>635.6422327635205</v>
      </c>
      <c r="AB364" s="14">
        <f t="shared" si="174"/>
        <v>724.15982050408365</v>
      </c>
      <c r="AC364" s="14">
        <f t="shared" si="175"/>
        <v>1.0399551260209137</v>
      </c>
      <c r="AD364" s="14">
        <f t="shared" si="150"/>
        <v>48.275013009107695</v>
      </c>
      <c r="AE364" s="14">
        <f t="shared" si="176"/>
        <v>41.724986990892305</v>
      </c>
      <c r="AF364" s="14">
        <f t="shared" si="177"/>
        <v>1.8070617498128359E-2</v>
      </c>
      <c r="AG364" s="14">
        <f t="shared" si="178"/>
        <v>41.74305760839043</v>
      </c>
      <c r="AH364" s="14">
        <f t="shared" si="151"/>
        <v>181.28045290888258</v>
      </c>
    </row>
    <row r="365" spans="4:34" x14ac:dyDescent="0.3">
      <c r="D365" s="10">
        <f t="shared" si="179"/>
        <v>42003</v>
      </c>
      <c r="E365" s="11">
        <f t="shared" si="152"/>
        <v>0.5</v>
      </c>
      <c r="F365" s="12">
        <f t="shared" si="153"/>
        <v>2457021.6666666665</v>
      </c>
      <c r="G365" s="13">
        <f t="shared" si="154"/>
        <v>0.14994296144193051</v>
      </c>
      <c r="I365" s="14">
        <f t="shared" si="155"/>
        <v>278.52850931631747</v>
      </c>
      <c r="J365" s="14">
        <f t="shared" si="156"/>
        <v>5755.3333161239671</v>
      </c>
      <c r="K365" s="14">
        <f t="shared" si="157"/>
        <v>1.670232799914749E-2</v>
      </c>
      <c r="L365" s="14">
        <f t="shared" si="158"/>
        <v>-0.15902115989667226</v>
      </c>
      <c r="M365" s="14">
        <f t="shared" si="159"/>
        <v>278.3694881564208</v>
      </c>
      <c r="N365" s="14">
        <f t="shared" si="160"/>
        <v>5755.1742949640702</v>
      </c>
      <c r="O365" s="14">
        <f t="shared" si="161"/>
        <v>0.98335593723411596</v>
      </c>
      <c r="P365" s="14">
        <f t="shared" si="162"/>
        <v>278.36503772238854</v>
      </c>
      <c r="Q365" s="14">
        <f t="shared" si="163"/>
        <v>23.437341225863079</v>
      </c>
      <c r="R365" s="14">
        <f t="shared" si="164"/>
        <v>23.434868802087973</v>
      </c>
      <c r="S365" s="14">
        <f t="shared" si="165"/>
        <v>-80.895009820873199</v>
      </c>
      <c r="T365" s="14">
        <f t="shared" si="166"/>
        <v>-23.17091364760152</v>
      </c>
      <c r="U365" s="14">
        <f t="shared" si="167"/>
        <v>4.3017830365757515E-2</v>
      </c>
      <c r="V365" s="14">
        <f t="shared" si="168"/>
        <v>-2.3237325811143967</v>
      </c>
      <c r="W365" s="14">
        <f t="shared" si="169"/>
        <v>79.48870909971761</v>
      </c>
      <c r="X365" s="11">
        <f t="shared" si="170"/>
        <v>0.49744703651466282</v>
      </c>
      <c r="Y365" s="11">
        <f t="shared" si="171"/>
        <v>0.27664506679322498</v>
      </c>
      <c r="Z365" s="11">
        <f t="shared" si="172"/>
        <v>0.71824900623610055</v>
      </c>
      <c r="AA365" s="14">
        <f t="shared" si="173"/>
        <v>635.90967279774088</v>
      </c>
      <c r="AB365" s="14">
        <f t="shared" si="174"/>
        <v>723.67626741888557</v>
      </c>
      <c r="AC365" s="14">
        <f t="shared" si="175"/>
        <v>0.91906685472139316</v>
      </c>
      <c r="AD365" s="14">
        <f t="shared" si="150"/>
        <v>48.212448844008669</v>
      </c>
      <c r="AE365" s="14">
        <f t="shared" si="176"/>
        <v>41.787551155991331</v>
      </c>
      <c r="AF365" s="14">
        <f t="shared" si="177"/>
        <v>1.8031061965553517E-2</v>
      </c>
      <c r="AG365" s="14">
        <f t="shared" si="178"/>
        <v>41.805582217956882</v>
      </c>
      <c r="AH365" s="14">
        <f t="shared" si="151"/>
        <v>181.1332159297163</v>
      </c>
    </row>
    <row r="366" spans="4:34" x14ac:dyDescent="0.3">
      <c r="D366" s="10">
        <f t="shared" si="179"/>
        <v>42004</v>
      </c>
      <c r="E366" s="11">
        <f t="shared" si="152"/>
        <v>0.5</v>
      </c>
      <c r="F366" s="12">
        <f t="shared" si="153"/>
        <v>2457022.6666666665</v>
      </c>
      <c r="G366" s="13">
        <f t="shared" si="154"/>
        <v>0.14997033994980183</v>
      </c>
      <c r="I366" s="14">
        <f t="shared" si="155"/>
        <v>279.51415667897163</v>
      </c>
      <c r="J366" s="14">
        <f t="shared" si="156"/>
        <v>5756.3189164044297</v>
      </c>
      <c r="K366" s="14">
        <f t="shared" si="157"/>
        <v>1.6702326847196799E-2</v>
      </c>
      <c r="L366" s="14">
        <f t="shared" si="158"/>
        <v>-0.12549181907488957</v>
      </c>
      <c r="M366" s="14">
        <f t="shared" si="159"/>
        <v>279.38866485989672</v>
      </c>
      <c r="N366" s="14">
        <f t="shared" si="160"/>
        <v>5756.1934245853545</v>
      </c>
      <c r="O366" s="14">
        <f t="shared" si="161"/>
        <v>0.98333431255162995</v>
      </c>
      <c r="P366" s="14">
        <f t="shared" si="162"/>
        <v>279.38421015870557</v>
      </c>
      <c r="Q366" s="14">
        <f t="shared" si="163"/>
        <v>23.437340869827985</v>
      </c>
      <c r="R366" s="14">
        <f t="shared" si="164"/>
        <v>23.43486783355057</v>
      </c>
      <c r="S366" s="14">
        <f t="shared" si="165"/>
        <v>-79.789160925448115</v>
      </c>
      <c r="T366" s="14">
        <f t="shared" si="166"/>
        <v>-23.102912561140339</v>
      </c>
      <c r="U366" s="14">
        <f t="shared" si="167"/>
        <v>4.3017826708885688E-2</v>
      </c>
      <c r="V366" s="14">
        <f t="shared" si="168"/>
        <v>-2.8033473486546523</v>
      </c>
      <c r="W366" s="14">
        <f t="shared" si="169"/>
        <v>79.526388096283696</v>
      </c>
      <c r="X366" s="11">
        <f t="shared" si="170"/>
        <v>0.49778010232545455</v>
      </c>
      <c r="Y366" s="11">
        <f t="shared" si="171"/>
        <v>0.27687346872466656</v>
      </c>
      <c r="Z366" s="11">
        <f t="shared" si="172"/>
        <v>0.71868673592624266</v>
      </c>
      <c r="AA366" s="14">
        <f t="shared" si="173"/>
        <v>636.21110477026957</v>
      </c>
      <c r="AB366" s="14">
        <f t="shared" si="174"/>
        <v>723.1966526513454</v>
      </c>
      <c r="AC366" s="14">
        <f t="shared" si="175"/>
        <v>0.79916316283635069</v>
      </c>
      <c r="AD366" s="14">
        <f t="shared" si="150"/>
        <v>48.142449065691196</v>
      </c>
      <c r="AE366" s="14">
        <f t="shared" si="176"/>
        <v>41.857550934308804</v>
      </c>
      <c r="AF366" s="14">
        <f t="shared" si="177"/>
        <v>1.7986918828133244E-2</v>
      </c>
      <c r="AG366" s="14">
        <f t="shared" si="178"/>
        <v>41.87553785313694</v>
      </c>
      <c r="AH366" s="14">
        <f t="shared" si="151"/>
        <v>180.98694682036285</v>
      </c>
    </row>
    <row r="367" spans="4:34" x14ac:dyDescent="0.3">
      <c r="D367" s="10">
        <f t="shared" si="179"/>
        <v>42005</v>
      </c>
      <c r="E367" s="11">
        <f t="shared" si="152"/>
        <v>0.5</v>
      </c>
      <c r="F367" s="12">
        <f t="shared" si="153"/>
        <v>2457023.6666666665</v>
      </c>
      <c r="G367" s="13">
        <f>(F367-2451545)/36525</f>
        <v>0.14999771845767315</v>
      </c>
      <c r="I367" s="14">
        <f>MOD(280.46646+G367*(36000.76983 + G367*0.0003032),360)</f>
        <v>280.49980404162579</v>
      </c>
      <c r="J367" s="14">
        <f>357.52911+G367*(35999.05029 - 0.0001537*G367)</f>
        <v>5757.3045166848924</v>
      </c>
      <c r="K367" s="14">
        <f t="shared" si="157"/>
        <v>1.6702325695245917E-2</v>
      </c>
      <c r="L367" s="14">
        <f>SIN(RADIANS(J367))*(1.914602-G367*(0.004817+0.000014*G367))+SIN(RADIANS(2*J367))*(0.019993-0.000101*G367)+SIN(RADIANS(3*J367))*0.000289</f>
        <v>-9.1922946598696348E-2</v>
      </c>
      <c r="M367" s="14">
        <f>I367+L367</f>
        <v>280.40788109502711</v>
      </c>
      <c r="N367" s="14">
        <f>J367+L367</f>
        <v>5757.2125937382934</v>
      </c>
      <c r="O367" s="14">
        <f>(1.000001018*(1-K367*K367))/(1+K367*COS(RADIANS(N367)))</f>
        <v>0.98331778776449086</v>
      </c>
      <c r="P367" s="14">
        <f>M367-0.00569-0.00478*SIN(RADIANS(125.04-1934.136*G367))</f>
        <v>280.40342212562189</v>
      </c>
      <c r="Q367" s="14">
        <f>23+(26+((21.448-G367*(46.815+G367*(0.00059-G367*0.001813))))/60)/60</f>
        <v>23.43734051379289</v>
      </c>
      <c r="R367" s="14">
        <f>Q367+0.00256*COS(RADIANS(125.04-1934.136*G367))</f>
        <v>23.434866867125578</v>
      </c>
      <c r="S367" s="14">
        <f t="shared" si="165"/>
        <v>-78.684451648082359</v>
      </c>
      <c r="T367" s="14">
        <f>DEGREES(ASIN(SIN(RADIANS(R367))*SIN(RADIANS(P367))))</f>
        <v>-23.027213398310099</v>
      </c>
      <c r="U367" s="14">
        <f>TAN(RADIANS(R367/2))*TAN(RADIANS(R367/2))</f>
        <v>4.3017823059989774E-2</v>
      </c>
      <c r="V367" s="14">
        <f>4*DEGREES(U367*SIN(2*RADIANS(I367))-2*K367*SIN(RADIANS(J367))+4*K367*U367*SIN(RADIANS(J367))*COS(2*RADIANS(I367))-0.5*U367*U367*SIN(4*RADIANS(I367))-1.25*K367*K367*SIN(2*RADIANS(J367)))</f>
        <v>-3.2785018044217433</v>
      </c>
      <c r="W367" s="14">
        <f t="shared" si="169"/>
        <v>79.568284009027778</v>
      </c>
      <c r="X367" s="11">
        <f t="shared" si="170"/>
        <v>0.49811007069751506</v>
      </c>
      <c r="Y367" s="11">
        <f t="shared" si="171"/>
        <v>0.27708705956132679</v>
      </c>
      <c r="Z367" s="11">
        <f t="shared" si="172"/>
        <v>0.71913308183370328</v>
      </c>
      <c r="AA367" s="14">
        <f>8*W367</f>
        <v>636.54627207222222</v>
      </c>
      <c r="AB367" s="14">
        <f t="shared" si="174"/>
        <v>722.72149819557831</v>
      </c>
      <c r="AC367" s="14">
        <f>IF(AB367/4&lt;0,AB367/4+180,AB367/4-180)</f>
        <v>0.68037454889457649</v>
      </c>
      <c r="AD367" s="14">
        <f>DEGREES(ACOS(SIN(RADIANS($B$2))*SIN(RADIANS(T367))+COS(RADIANS($B$2))*COS(RADIANS(T367))*COS(RADIANS(AC367))))</f>
        <v>48.065041678969195</v>
      </c>
      <c r="AE367" s="14">
        <f>90-AD367</f>
        <v>41.934958321030805</v>
      </c>
      <c r="AF367" s="14">
        <f>IF(AE367&gt;85,0,IF(AE367&gt;5,58.1/TAN(RADIANS(AE367))-0.07/POWER(TAN(RADIANS(AE367)),3)+0.000086/POWER(TAN(RADIANS(AE367)),5),IF(AE367&gt;-0.575,1735+AE367*(-518.2+AE367*(103.4+AE367*(-12.79+AE367*0.711))),-20.772/TAN(RADIANS(AE367)))))/3600</f>
        <v>1.7938243145466454E-2</v>
      </c>
      <c r="AG367" s="14">
        <f>AE367+AF367</f>
        <v>41.952896564176271</v>
      </c>
      <c r="AH367" s="14">
        <f>IF(AC367&gt;0,MOD(DEGREES(ACOS(((SIN(RADIANS($B$2))*COS(RADIANS(AD367)))-SIN(RADIANS(T367)))/(COS(RADIANS($B$2))*SIN(RADIANS(AD367)))))+180,360),MOD(540-DEGREES(ACOS(((SIN(RADIANS($B$2))*COS(RADIANS(AD367)))-SIN(RADIANS(T367)))/(COS(RADIANS($B$2))*SIN(RADIANS(AD367))))),360))</f>
        <v>180.84173441488016</v>
      </c>
    </row>
  </sheetData>
  <sheetProtection sheet="1"/>
  <mergeCells count="1">
    <mergeCell ref="A1:C1"/>
  </mergeCells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Calculations</vt:lpstr>
    </vt:vector>
  </TitlesOfParts>
  <Company>NOAA/ESRL/GMD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Cornwall</dc:creator>
  <cp:lastModifiedBy>David</cp:lastModifiedBy>
  <dcterms:created xsi:type="dcterms:W3CDTF">2010-02-16T14:55:33Z</dcterms:created>
  <dcterms:modified xsi:type="dcterms:W3CDTF">2014-05-18T08:59:14Z</dcterms:modified>
</cp:coreProperties>
</file>